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 defaultThemeVersion="124226"/>
  <xr:revisionPtr revIDLastSave="0" documentId="13_ncr:1_{4D5805A8-6E97-41C5-8349-F4560D3CC56B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能力・アイテム" sheetId="5" r:id="rId1"/>
    <sheet name="技能・セット" sheetId="6" r:id="rId2"/>
    <sheet name="ルシッド" sheetId="7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7" l="1"/>
  <c r="M26" i="7"/>
  <c r="M24" i="7"/>
  <c r="M22" i="7"/>
  <c r="G10" i="7" s="1"/>
  <c r="M32" i="7"/>
  <c r="J32" i="7"/>
  <c r="L32" i="7" s="1"/>
  <c r="G30" i="5" s="1"/>
  <c r="M30" i="7"/>
  <c r="J30" i="7"/>
  <c r="L30" i="7" s="1"/>
  <c r="G28" i="5" s="1"/>
  <c r="J28" i="7"/>
  <c r="L28" i="7" s="1"/>
  <c r="G26" i="5" s="1"/>
  <c r="J26" i="7"/>
  <c r="L26" i="7" s="1"/>
  <c r="G24" i="5" s="1"/>
  <c r="J24" i="7"/>
  <c r="L24" i="7" s="1"/>
  <c r="G22" i="5" s="1"/>
  <c r="L22" i="7"/>
  <c r="G20" i="5" s="1"/>
  <c r="J22" i="7"/>
  <c r="K6" i="6"/>
  <c r="K7" i="6"/>
  <c r="K8" i="6"/>
  <c r="K9" i="6"/>
  <c r="K10" i="6"/>
  <c r="K11" i="6"/>
  <c r="K5" i="6"/>
  <c r="K4" i="6"/>
  <c r="G15" i="5"/>
  <c r="D15" i="5"/>
  <c r="G5" i="5"/>
  <c r="C15" i="5"/>
  <c r="C13" i="5"/>
  <c r="Q32" i="7"/>
  <c r="Q29" i="7"/>
  <c r="Q28" i="7"/>
  <c r="Q27" i="7"/>
  <c r="Q26" i="7"/>
  <c r="Q25" i="7"/>
  <c r="Q24" i="7"/>
  <c r="Q23" i="7"/>
  <c r="Q22" i="7"/>
  <c r="Q16" i="7"/>
  <c r="P16" i="7"/>
  <c r="N32" i="7" s="1"/>
  <c r="P32" i="7" s="1"/>
  <c r="M16" i="7"/>
  <c r="L16" i="7"/>
  <c r="M14" i="7"/>
  <c r="L14" i="7"/>
  <c r="Q13" i="7"/>
  <c r="Q12" i="7"/>
  <c r="M12" i="7"/>
  <c r="L12" i="7"/>
  <c r="Q11" i="7"/>
  <c r="Q10" i="7"/>
  <c r="M10" i="7"/>
  <c r="L10" i="7"/>
  <c r="Q9" i="7"/>
  <c r="Q8" i="7"/>
  <c r="M8" i="7"/>
  <c r="L8" i="7"/>
  <c r="Q7" i="7"/>
  <c r="Q6" i="7"/>
  <c r="M6" i="7"/>
  <c r="E10" i="7" s="1"/>
  <c r="L6" i="7"/>
  <c r="I26" i="5" l="1"/>
  <c r="I24" i="5"/>
  <c r="F20" i="5"/>
  <c r="I20" i="5" s="1"/>
  <c r="F22" i="5"/>
  <c r="I22" i="5" s="1"/>
  <c r="K26" i="5"/>
  <c r="F30" i="5"/>
  <c r="I30" i="5" s="1"/>
  <c r="F28" i="5"/>
  <c r="I28" i="5" s="1"/>
  <c r="F26" i="5"/>
  <c r="F24" i="5"/>
  <c r="B45" i="5" l="1"/>
</calcChain>
</file>

<file path=xl/sharedStrings.xml><?xml version="1.0" encoding="utf-8"?>
<sst xmlns="http://schemas.openxmlformats.org/spreadsheetml/2006/main" count="187" uniqueCount="103">
  <si>
    <t>年齢</t>
    <rPh sb="0" eb="2">
      <t>ネンレイ</t>
    </rPh>
    <phoneticPr fontId="1"/>
  </si>
  <si>
    <t>レベル</t>
    <phoneticPr fontId="1"/>
  </si>
  <si>
    <t>基本値</t>
    <rPh sb="0" eb="2">
      <t>キホン</t>
    </rPh>
    <rPh sb="2" eb="3">
      <t>アタイ</t>
    </rPh>
    <phoneticPr fontId="1"/>
  </si>
  <si>
    <t>威力</t>
    <rPh sb="0" eb="2">
      <t>イリョク</t>
    </rPh>
    <phoneticPr fontId="1"/>
  </si>
  <si>
    <t>合計</t>
    <rPh sb="0" eb="2">
      <t>ゴウケイ</t>
    </rPh>
    <phoneticPr fontId="1"/>
  </si>
  <si>
    <t>重量</t>
    <rPh sb="0" eb="2">
      <t>ジュウリョウ</t>
    </rPh>
    <phoneticPr fontId="1"/>
  </si>
  <si>
    <t>設定メモ</t>
    <rPh sb="0" eb="2">
      <t>セッテイ</t>
    </rPh>
    <phoneticPr fontId="1"/>
  </si>
  <si>
    <t>プレイヤー</t>
    <phoneticPr fontId="1"/>
  </si>
  <si>
    <t>名前</t>
    <phoneticPr fontId="1"/>
  </si>
  <si>
    <t>性別</t>
    <rPh sb="0" eb="2">
      <t>セイベツ</t>
    </rPh>
    <phoneticPr fontId="1"/>
  </si>
  <si>
    <t>射程</t>
    <rPh sb="0" eb="2">
      <t>シャテイ</t>
    </rPh>
    <phoneticPr fontId="1"/>
  </si>
  <si>
    <t>耐久点</t>
    <rPh sb="0" eb="3">
      <t>タイキュウテン</t>
    </rPh>
    <phoneticPr fontId="1"/>
  </si>
  <si>
    <t>理性点</t>
    <rPh sb="0" eb="3">
      <t>リセイテン</t>
    </rPh>
    <phoneticPr fontId="1"/>
  </si>
  <si>
    <t>【筋力】</t>
    <rPh sb="1" eb="3">
      <t>キンリョク</t>
    </rPh>
    <phoneticPr fontId="1"/>
  </si>
  <si>
    <t>【技量】</t>
    <rPh sb="1" eb="3">
      <t>ギリョウ</t>
    </rPh>
    <phoneticPr fontId="1"/>
  </si>
  <si>
    <t>【敏捷】</t>
    <rPh sb="1" eb="3">
      <t>ビンショウ</t>
    </rPh>
    <phoneticPr fontId="1"/>
  </si>
  <si>
    <t>【知力】</t>
    <rPh sb="1" eb="3">
      <t>チリョク</t>
    </rPh>
    <phoneticPr fontId="1"/>
  </si>
  <si>
    <t>【精神】</t>
    <rPh sb="1" eb="3">
      <t>セイシン</t>
    </rPh>
    <phoneticPr fontId="1"/>
  </si>
  <si>
    <t>【異能】</t>
    <rPh sb="1" eb="3">
      <t>イノウ</t>
    </rPh>
    <phoneticPr fontId="1"/>
  </si>
  <si>
    <t>名誉点</t>
    <rPh sb="0" eb="3">
      <t>メイヨテン</t>
    </rPh>
    <phoneticPr fontId="1"/>
  </si>
  <si>
    <t>夢想点</t>
    <rPh sb="0" eb="3">
      <t>ムソウテン</t>
    </rPh>
    <phoneticPr fontId="1"/>
  </si>
  <si>
    <t>経歴</t>
    <rPh sb="0" eb="2">
      <t>ケイレキ</t>
    </rPh>
    <phoneticPr fontId="1"/>
  </si>
  <si>
    <t>悪夢</t>
    <rPh sb="0" eb="2">
      <t>アクム</t>
    </rPh>
    <phoneticPr fontId="1"/>
  </si>
  <si>
    <t>セット上限</t>
    <rPh sb="3" eb="5">
      <t>ジョウゲン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</si>
  <si>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</si>
  <si>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</si>
  <si>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髪の色</t>
    <rPh sb="0" eb="1">
      <t>カミ</t>
    </rPh>
    <rPh sb="2" eb="3">
      <t>イロ</t>
    </rPh>
    <phoneticPr fontId="1"/>
  </si>
  <si>
    <t>瞳の色</t>
    <rPh sb="0" eb="1">
      <t>ヒトミ</t>
    </rPh>
    <rPh sb="2" eb="3">
      <t>イロ</t>
    </rPh>
    <phoneticPr fontId="1"/>
  </si>
  <si>
    <t>経歴修正</t>
    <rPh sb="0" eb="2">
      <t>ケイレキ</t>
    </rPh>
    <rPh sb="2" eb="4">
      <t>シュウセイ</t>
    </rPh>
    <phoneticPr fontId="1"/>
  </si>
  <si>
    <t>ボーナス</t>
    <phoneticPr fontId="1"/>
  </si>
  <si>
    <t>基本合計</t>
    <rPh sb="0" eb="2">
      <t>キホン</t>
    </rPh>
    <rPh sb="2" eb="4">
      <t>ゴウケイ</t>
    </rPh>
    <phoneticPr fontId="1"/>
  </si>
  <si>
    <t>悪夢修正</t>
    <rPh sb="0" eb="4">
      <t>アクムシュウセイ</t>
    </rPh>
    <phoneticPr fontId="1"/>
  </si>
  <si>
    <t>悪夢合計</t>
    <rPh sb="0" eb="2">
      <t>アクム</t>
    </rPh>
    <rPh sb="2" eb="4">
      <t>ゴウケイ</t>
    </rPh>
    <phoneticPr fontId="1"/>
  </si>
  <si>
    <t>所持品</t>
    <rPh sb="0" eb="3">
      <t>ショジヒン</t>
    </rPh>
    <phoneticPr fontId="1"/>
  </si>
  <si>
    <t>個数</t>
    <phoneticPr fontId="1"/>
  </si>
  <si>
    <t>重量合計 / 所持上限</t>
    <rPh sb="0" eb="4">
      <t>ジュウリョウゴウケイ</t>
    </rPh>
    <rPh sb="7" eb="9">
      <t>ショジ</t>
    </rPh>
    <rPh sb="9" eb="11">
      <t>ジョウゲン</t>
    </rPh>
    <phoneticPr fontId="1"/>
  </si>
  <si>
    <t>基礎能力
（％）</t>
    <rPh sb="0" eb="2">
      <t>キソ</t>
    </rPh>
    <rPh sb="2" eb="4">
      <t>ノウリョク</t>
    </rPh>
    <phoneticPr fontId="1"/>
  </si>
  <si>
    <t>装備品</t>
    <rPh sb="0" eb="3">
      <t>ソウビヒン</t>
    </rPh>
    <phoneticPr fontId="1"/>
  </si>
  <si>
    <t>装備部位</t>
    <rPh sb="0" eb="4">
      <t>ソウビブイ</t>
    </rPh>
    <phoneticPr fontId="1"/>
  </si>
  <si>
    <t>行動点</t>
    <rPh sb="0" eb="2">
      <t>コウドウ</t>
    </rPh>
    <rPh sb="2" eb="3">
      <t>テン</t>
    </rPh>
    <phoneticPr fontId="1"/>
  </si>
  <si>
    <t>命中修正</t>
    <rPh sb="0" eb="4">
      <t>メイチュウシュウセイ</t>
    </rPh>
    <phoneticPr fontId="1"/>
  </si>
  <si>
    <t>受け流し</t>
    <rPh sb="0" eb="1">
      <t>ウ</t>
    </rPh>
    <rPh sb="2" eb="3">
      <t>ナガ</t>
    </rPh>
    <phoneticPr fontId="1"/>
  </si>
  <si>
    <t>防御修正</t>
    <rPh sb="0" eb="4">
      <t>ボウギョシュウセイ</t>
    </rPh>
    <phoneticPr fontId="1"/>
  </si>
  <si>
    <t>軽減</t>
    <rPh sb="0" eb="2">
      <t>ケイゲン</t>
    </rPh>
    <phoneticPr fontId="1"/>
  </si>
  <si>
    <t>種類</t>
    <rPh sb="0" eb="2">
      <t>シュルイ</t>
    </rPh>
    <phoneticPr fontId="1"/>
  </si>
  <si>
    <t>性質</t>
    <rPh sb="0" eb="2">
      <t>セイシツ</t>
    </rPh>
    <phoneticPr fontId="1"/>
  </si>
  <si>
    <t>重量合計 / 装備上限</t>
    <rPh sb="0" eb="4">
      <t>ジュウリョウゴウケイ</t>
    </rPh>
    <rPh sb="7" eb="9">
      <t>ソウビ</t>
    </rPh>
    <rPh sb="9" eb="11">
      <t>ジョウゲン</t>
    </rPh>
    <phoneticPr fontId="1"/>
  </si>
  <si>
    <t>右手</t>
    <rPh sb="0" eb="2">
      <t>ミギテ</t>
    </rPh>
    <phoneticPr fontId="1"/>
  </si>
  <si>
    <t>左手</t>
    <rPh sb="0" eb="2">
      <t>ヒダリテ</t>
    </rPh>
    <phoneticPr fontId="1"/>
  </si>
  <si>
    <t>防具</t>
    <rPh sb="0" eb="2">
      <t>ボウグ</t>
    </rPh>
    <phoneticPr fontId="1"/>
  </si>
  <si>
    <t>防御合計</t>
    <rPh sb="0" eb="4">
      <t>ボウギョゴウケイ</t>
    </rPh>
    <phoneticPr fontId="1"/>
  </si>
  <si>
    <t>軽減合計</t>
    <rPh sb="0" eb="4">
      <t>ケイゲンゴウケイ</t>
    </rPh>
    <phoneticPr fontId="1"/>
  </si>
  <si>
    <t>悪夢防御</t>
    <rPh sb="0" eb="4">
      <t>アクムボウギョ</t>
    </rPh>
    <phoneticPr fontId="1"/>
  </si>
  <si>
    <t>狂気</t>
    <rPh sb="0" eb="2">
      <t>キョウキ</t>
    </rPh>
    <phoneticPr fontId="1"/>
  </si>
  <si>
    <t>悪夢軽減</t>
    <rPh sb="0" eb="4">
      <t>アクムケイゲン</t>
    </rPh>
    <phoneticPr fontId="1"/>
  </si>
  <si>
    <t>装備適正</t>
    <rPh sb="0" eb="4">
      <t>ソウビテキセイ</t>
    </rPh>
    <phoneticPr fontId="1"/>
  </si>
  <si>
    <t>人間技能</t>
    <rPh sb="0" eb="4">
      <t>ニンゲンギノウ</t>
    </rPh>
    <phoneticPr fontId="1"/>
  </si>
  <si>
    <t>行動点</t>
    <rPh sb="0" eb="3">
      <t>コウドウテン</t>
    </rPh>
    <phoneticPr fontId="1"/>
  </si>
  <si>
    <t>理性消費</t>
    <rPh sb="0" eb="4">
      <t>リセイショウヒ</t>
    </rPh>
    <phoneticPr fontId="1"/>
  </si>
  <si>
    <t>技能系統</t>
    <rPh sb="0" eb="4">
      <t>ギノウケイトウ</t>
    </rPh>
    <phoneticPr fontId="1"/>
  </si>
  <si>
    <t>備考</t>
    <rPh sb="0" eb="2">
      <t>ビコウ</t>
    </rPh>
    <phoneticPr fontId="1"/>
  </si>
  <si>
    <t>セット名</t>
    <rPh sb="3" eb="4">
      <t>メイ</t>
    </rPh>
    <phoneticPr fontId="1"/>
  </si>
  <si>
    <t>アクション</t>
    <phoneticPr fontId="1"/>
  </si>
  <si>
    <t>実行回数</t>
    <rPh sb="0" eb="2">
      <t>ジッコウ</t>
    </rPh>
    <rPh sb="2" eb="4">
      <t>カイスウ</t>
    </rPh>
    <phoneticPr fontId="1"/>
  </si>
  <si>
    <t>順番</t>
    <rPh sb="0" eb="2">
      <t>ジュンバン</t>
    </rPh>
    <phoneticPr fontId="1"/>
  </si>
  <si>
    <t>テストメモ</t>
    <phoneticPr fontId="1"/>
  </si>
  <si>
    <t>テスト内容</t>
    <rPh sb="3" eb="5">
      <t>ナイヨウ</t>
    </rPh>
    <phoneticPr fontId="1"/>
  </si>
  <si>
    <t>使用能力</t>
    <rPh sb="0" eb="4">
      <t>シヨウノウリョク</t>
    </rPh>
    <phoneticPr fontId="1"/>
  </si>
  <si>
    <t>修正</t>
    <rPh sb="0" eb="2">
      <t>シュウセイ</t>
    </rPh>
    <phoneticPr fontId="1"/>
  </si>
  <si>
    <t>所持金（ゴールド・シルバー）</t>
    <rPh sb="0" eb="3">
      <t>ショジキン</t>
    </rPh>
    <phoneticPr fontId="1"/>
  </si>
  <si>
    <t>現在耐久点</t>
    <rPh sb="0" eb="5">
      <t>ゲンザイタイキュウテン</t>
    </rPh>
    <phoneticPr fontId="1"/>
  </si>
  <si>
    <t>現在理性点</t>
    <rPh sb="0" eb="2">
      <t>ゲンザイ</t>
    </rPh>
    <rPh sb="2" eb="4">
      <t>リセイ</t>
    </rPh>
    <rPh sb="4" eb="5">
      <t>テン</t>
    </rPh>
    <phoneticPr fontId="1"/>
  </si>
  <si>
    <t>悪夢
ボーナス</t>
    <rPh sb="0" eb="2">
      <t>アクム</t>
    </rPh>
    <phoneticPr fontId="1"/>
  </si>
  <si>
    <t>悪夢技能</t>
    <rPh sb="0" eb="2">
      <t>アクム</t>
    </rPh>
    <rPh sb="2" eb="4">
      <t>ギノウ</t>
    </rPh>
    <phoneticPr fontId="1"/>
  </si>
  <si>
    <t>両手（片手）</t>
    <rPh sb="0" eb="2">
      <t>リョウテ</t>
    </rPh>
    <rPh sb="3" eb="5">
      <t>カタテ</t>
    </rPh>
    <phoneticPr fontId="1"/>
  </si>
  <si>
    <t>/</t>
    <phoneticPr fontId="1"/>
  </si>
  <si>
    <t>変異</t>
    <rPh sb="0" eb="2">
      <t>ヘンイ</t>
    </rPh>
    <phoneticPr fontId="1"/>
  </si>
  <si>
    <t>ページ数</t>
    <phoneticPr fontId="1"/>
  </si>
  <si>
    <t>重量</t>
    <phoneticPr fontId="1"/>
  </si>
  <si>
    <t>狂暴点</t>
    <rPh sb="0" eb="2">
      <t>キョウボウ</t>
    </rPh>
    <rPh sb="2" eb="3">
      <t>テン</t>
    </rPh>
    <phoneticPr fontId="1"/>
  </si>
  <si>
    <t>進行度</t>
    <rPh sb="0" eb="2">
      <t>シンコウ</t>
    </rPh>
    <rPh sb="2" eb="3">
      <t>ド</t>
    </rPh>
    <phoneticPr fontId="1"/>
  </si>
  <si>
    <t>新種悪夢</t>
    <rPh sb="0" eb="2">
      <t>シンシュ</t>
    </rPh>
    <rPh sb="2" eb="4">
      <t>アクム</t>
    </rPh>
    <phoneticPr fontId="1"/>
  </si>
  <si>
    <t>退化計算</t>
    <rPh sb="0" eb="2">
      <t>タイカ</t>
    </rPh>
    <rPh sb="2" eb="4">
      <t>ケイサン</t>
    </rPh>
    <phoneticPr fontId="1"/>
  </si>
  <si>
    <t>悪夢修正
（％）</t>
    <rPh sb="0" eb="2">
      <t>アクム</t>
    </rPh>
    <rPh sb="2" eb="4">
      <t>シュウセイ</t>
    </rPh>
    <phoneticPr fontId="1"/>
  </si>
  <si>
    <t>初期値</t>
    <rPh sb="0" eb="2">
      <t>ショキ</t>
    </rPh>
    <rPh sb="2" eb="3">
      <t>アタイ</t>
    </rPh>
    <phoneticPr fontId="1"/>
  </si>
  <si>
    <t>退化</t>
    <rPh sb="0" eb="2">
      <t>タイカ</t>
    </rPh>
    <phoneticPr fontId="1"/>
  </si>
  <si>
    <t>仮合計</t>
    <rPh sb="0" eb="1">
      <t>カリ</t>
    </rPh>
    <rPh sb="1" eb="3">
      <t>ゴウケイ</t>
    </rPh>
    <phoneticPr fontId="1"/>
  </si>
  <si>
    <t>獲得点</t>
    <rPh sb="0" eb="2">
      <t>カクトク</t>
    </rPh>
    <rPh sb="2" eb="3">
      <t>テン</t>
    </rPh>
    <phoneticPr fontId="1"/>
  </si>
  <si>
    <t>初期悪夢技能</t>
    <rPh sb="0" eb="2">
      <t>ショキ</t>
    </rPh>
    <rPh sb="2" eb="4">
      <t>アクム</t>
    </rPh>
    <rPh sb="4" eb="6">
      <t>ギノウ</t>
    </rPh>
    <phoneticPr fontId="1"/>
  </si>
  <si>
    <t>獲得点</t>
    <rPh sb="0" eb="2">
      <t>カクトク</t>
    </rPh>
    <phoneticPr fontId="1"/>
  </si>
  <si>
    <t>原型</t>
    <rPh sb="0" eb="2">
      <t>ゲンケイ</t>
    </rPh>
    <phoneticPr fontId="1"/>
  </si>
  <si>
    <t>クリエイター</t>
    <phoneticPr fontId="1"/>
  </si>
  <si>
    <t>新種
ボーナス</t>
    <rPh sb="0" eb="2">
      <t>シンシュ</t>
    </rPh>
    <phoneticPr fontId="1"/>
  </si>
  <si>
    <t>消費合計</t>
    <rPh sb="0" eb="2">
      <t>ショウヒ</t>
    </rPh>
    <rPh sb="2" eb="4">
      <t>ゴウケイ</t>
    </rPh>
    <phoneticPr fontId="1"/>
  </si>
  <si>
    <t>初期軽減</t>
    <rPh sb="0" eb="2">
      <t>ショキ</t>
    </rPh>
    <rPh sb="2" eb="4">
      <t>ケイゲン</t>
    </rPh>
    <phoneticPr fontId="1"/>
  </si>
  <si>
    <t>進化計算</t>
    <rPh sb="0" eb="2">
      <t>シンカ</t>
    </rPh>
    <phoneticPr fontId="1"/>
  </si>
  <si>
    <t>進化</t>
    <rPh sb="0" eb="2">
      <t>シンカ</t>
    </rPh>
    <phoneticPr fontId="1"/>
  </si>
  <si>
    <t>最終合計</t>
    <rPh sb="0" eb="2">
      <t>サイシュウ</t>
    </rPh>
    <rPh sb="2" eb="4">
      <t>ゴウケイ</t>
    </rPh>
    <phoneticPr fontId="1"/>
  </si>
  <si>
    <t>消費点</t>
    <rPh sb="0" eb="2">
      <t>ショウヒ</t>
    </rPh>
    <phoneticPr fontId="1"/>
  </si>
  <si>
    <t>最終悪夢技能</t>
    <rPh sb="0" eb="2">
      <t>サイシュウ</t>
    </rPh>
    <rPh sb="2" eb="4">
      <t>アクム</t>
    </rPh>
    <rPh sb="4" eb="6">
      <t>ギノウ</t>
    </rPh>
    <phoneticPr fontId="1"/>
  </si>
  <si>
    <t>基本軽減</t>
    <rPh sb="0" eb="2">
      <t>キホン</t>
    </rPh>
    <rPh sb="2" eb="4">
      <t>ケイゲン</t>
    </rPh>
    <phoneticPr fontId="1"/>
  </si>
  <si>
    <t>最終合計</t>
    <rPh sb="2" eb="4">
      <t>ゴウケイ</t>
    </rPh>
    <phoneticPr fontId="1"/>
  </si>
  <si>
    <t>消費点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</si>
</sst>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5" xfId="0" applyBorder="1">
      <alignment vertical="center"/>
    </xf>
    <xf numFmtId="0" fontId="0" fillId="0" borderId="30" xfId="0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3" fillId="0" borderId="39" xfId="0" applyFon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6" fontId="0" fillId="0" borderId="37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176" fontId="0" fillId="0" borderId="23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8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0" fillId="0" borderId="51" xfId="0" applyNumberFormat="1" applyBorder="1" applyAlignment="1">
      <alignment horizontal="center" vertical="center"/>
    </xf>
    <xf numFmtId="176" fontId="0" fillId="0" borderId="50" xfId="0" applyNumberForma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95299-4516-4A5B-9DF8-ACA728B9D3B3}">
  <dimension ref="B2:U46"/>
  <sheetViews>
    <sheetView workbookViewId="0">
      <selection activeCell="K29" sqref="K29:N29"/>
    </sheetView>
  </sheetViews>
  <sheetFormatPr defaultRowHeight="13.5" x14ac:dyDescent="0.15"/>
  <cols>
    <col min="2" max="2" width="9" customWidth="1"/>
    <col min="15" max="15" width="9" customWidth="1"/>
  </cols>
  <sheetData>
    <row r="2" spans="2:21" ht="14.25" thickBot="1" x14ac:dyDescent="0.2"/>
    <row r="3" spans="2:21" ht="14.25" thickBot="1" x14ac:dyDescent="0.2">
      <c r="B3" s="40" t="s">
        <v>8</v>
      </c>
      <c r="C3" s="76"/>
      <c r="D3" s="77"/>
      <c r="E3" s="78"/>
      <c r="F3" s="40" t="s">
        <v>21</v>
      </c>
      <c r="G3" s="76"/>
      <c r="H3" s="77"/>
      <c r="I3" s="78"/>
      <c r="K3" s="55" t="s">
        <v>33</v>
      </c>
      <c r="L3" s="56"/>
      <c r="M3" s="11" t="s">
        <v>78</v>
      </c>
      <c r="N3" s="5" t="s">
        <v>34</v>
      </c>
      <c r="P3" s="34" t="s">
        <v>6</v>
      </c>
      <c r="Q3" s="82"/>
      <c r="R3" s="82"/>
      <c r="S3" s="82"/>
      <c r="T3" s="82"/>
      <c r="U3" s="35"/>
    </row>
    <row r="4" spans="2:21" ht="14.25" thickBot="1" x14ac:dyDescent="0.2">
      <c r="B4" s="41"/>
      <c r="C4" s="79"/>
      <c r="D4" s="80"/>
      <c r="E4" s="81"/>
      <c r="F4" s="41"/>
      <c r="G4" s="79"/>
      <c r="H4" s="80"/>
      <c r="I4" s="81"/>
      <c r="K4" s="57"/>
      <c r="L4" s="58"/>
      <c r="M4" s="4"/>
      <c r="N4" s="2"/>
      <c r="P4" s="105"/>
      <c r="Q4" s="106"/>
      <c r="R4" s="106"/>
      <c r="S4" s="106"/>
      <c r="T4" s="106"/>
      <c r="U4" s="107"/>
    </row>
    <row r="5" spans="2:21" x14ac:dyDescent="0.15">
      <c r="B5" s="40" t="s">
        <v>7</v>
      </c>
      <c r="C5" s="76"/>
      <c r="D5" s="77"/>
      <c r="E5" s="78"/>
      <c r="F5" s="40" t="s">
        <v>22</v>
      </c>
      <c r="G5" s="76">
        <f>ルシッド!D3</f>
        <v>0</v>
      </c>
      <c r="H5" s="77"/>
      <c r="I5" s="78"/>
      <c r="K5" s="49"/>
      <c r="L5" s="36"/>
      <c r="M5" s="6"/>
      <c r="N5" s="7"/>
      <c r="P5" s="108"/>
      <c r="Q5" s="109"/>
      <c r="R5" s="109"/>
      <c r="S5" s="109"/>
      <c r="T5" s="109"/>
      <c r="U5" s="110"/>
    </row>
    <row r="6" spans="2:21" ht="14.25" thickBot="1" x14ac:dyDescent="0.2">
      <c r="B6" s="41"/>
      <c r="C6" s="79"/>
      <c r="D6" s="80"/>
      <c r="E6" s="81"/>
      <c r="F6" s="41"/>
      <c r="G6" s="79"/>
      <c r="H6" s="80"/>
      <c r="I6" s="81"/>
      <c r="K6" s="49"/>
      <c r="L6" s="36"/>
      <c r="M6" s="6"/>
      <c r="N6" s="7"/>
      <c r="P6" s="108"/>
      <c r="Q6" s="109"/>
      <c r="R6" s="109"/>
      <c r="S6" s="109"/>
      <c r="T6" s="109"/>
      <c r="U6" s="110"/>
    </row>
    <row r="7" spans="2:21" x14ac:dyDescent="0.15">
      <c r="B7" s="40" t="s">
        <v>0</v>
      </c>
      <c r="C7" s="73"/>
      <c r="D7" s="40" t="s">
        <v>9</v>
      </c>
      <c r="E7" s="73"/>
      <c r="F7" s="40" t="s">
        <v>1</v>
      </c>
      <c r="G7" s="73"/>
      <c r="H7" s="40" t="s">
        <v>23</v>
      </c>
      <c r="I7" s="73"/>
      <c r="K7" s="49"/>
      <c r="L7" s="36"/>
      <c r="M7" s="6"/>
      <c r="N7" s="7"/>
      <c r="P7" s="108"/>
      <c r="Q7" s="109"/>
      <c r="R7" s="109"/>
      <c r="S7" s="109"/>
      <c r="T7" s="109"/>
      <c r="U7" s="110"/>
    </row>
    <row r="8" spans="2:21" ht="14.25" thickBot="1" x14ac:dyDescent="0.2">
      <c r="B8" s="41"/>
      <c r="C8" s="74"/>
      <c r="D8" s="41"/>
      <c r="E8" s="74"/>
      <c r="F8" s="41"/>
      <c r="G8" s="74"/>
      <c r="H8" s="41"/>
      <c r="I8" s="74"/>
      <c r="K8" s="49"/>
      <c r="L8" s="36"/>
      <c r="M8" s="6"/>
      <c r="N8" s="7"/>
      <c r="P8" s="108"/>
      <c r="Q8" s="109"/>
      <c r="R8" s="109"/>
      <c r="S8" s="109"/>
      <c r="T8" s="109"/>
      <c r="U8" s="110"/>
    </row>
    <row r="9" spans="2:21" ht="14.25" thickBot="1" x14ac:dyDescent="0.2">
      <c r="K9" s="49"/>
      <c r="L9" s="36"/>
      <c r="M9" s="6"/>
      <c r="N9" s="7"/>
      <c r="P9" s="108"/>
      <c r="Q9" s="109"/>
      <c r="R9" s="109"/>
      <c r="S9" s="109"/>
      <c r="T9" s="109"/>
      <c r="U9" s="110"/>
    </row>
    <row r="10" spans="2:21" x14ac:dyDescent="0.15">
      <c r="B10" s="40" t="s">
        <v>11</v>
      </c>
      <c r="C10" s="73"/>
      <c r="D10" s="40" t="s">
        <v>12</v>
      </c>
      <c r="E10" s="73"/>
      <c r="F10" s="40" t="s">
        <v>20</v>
      </c>
      <c r="G10" s="73"/>
      <c r="H10" s="40" t="s">
        <v>19</v>
      </c>
      <c r="I10" s="73"/>
      <c r="K10" s="49"/>
      <c r="L10" s="36"/>
      <c r="M10" s="6"/>
      <c r="N10" s="7"/>
      <c r="P10" s="108"/>
      <c r="Q10" s="109"/>
      <c r="R10" s="109"/>
      <c r="S10" s="109"/>
      <c r="T10" s="109"/>
      <c r="U10" s="110"/>
    </row>
    <row r="11" spans="2:21" ht="14.25" thickBot="1" x14ac:dyDescent="0.2">
      <c r="B11" s="41"/>
      <c r="C11" s="74"/>
      <c r="D11" s="41"/>
      <c r="E11" s="74"/>
      <c r="F11" s="41"/>
      <c r="G11" s="74"/>
      <c r="H11" s="41"/>
      <c r="I11" s="74"/>
      <c r="K11" s="49"/>
      <c r="L11" s="36"/>
      <c r="M11" s="6"/>
      <c r="N11" s="7"/>
      <c r="P11" s="108"/>
      <c r="Q11" s="109"/>
      <c r="R11" s="109"/>
      <c r="S11" s="109"/>
      <c r="T11" s="109"/>
      <c r="U11" s="110"/>
    </row>
    <row r="12" spans="2:21" ht="14.25" thickBot="1" x14ac:dyDescent="0.2">
      <c r="K12" s="49"/>
      <c r="L12" s="36"/>
      <c r="M12" s="6"/>
      <c r="N12" s="7"/>
      <c r="P12" s="108"/>
      <c r="Q12" s="109"/>
      <c r="R12" s="109"/>
      <c r="S12" s="109"/>
      <c r="T12" s="109"/>
      <c r="U12" s="110"/>
    </row>
    <row r="13" spans="2:21" ht="14.25" thickBot="1" x14ac:dyDescent="0.2">
      <c r="B13" s="40" t="s">
        <v>54</v>
      </c>
      <c r="C13" s="73">
        <f>ルシッド!P32</f>
        <v>0</v>
      </c>
      <c r="D13" s="34" t="s">
        <v>55</v>
      </c>
      <c r="E13" s="82"/>
      <c r="F13" s="82"/>
      <c r="G13" s="82"/>
      <c r="H13" s="82"/>
      <c r="I13" s="35"/>
      <c r="K13" s="50"/>
      <c r="L13" s="51"/>
      <c r="M13" s="3"/>
      <c r="N13" s="1"/>
      <c r="P13" s="108"/>
      <c r="Q13" s="109"/>
      <c r="R13" s="109"/>
      <c r="S13" s="109"/>
      <c r="T13" s="109"/>
      <c r="U13" s="110"/>
    </row>
    <row r="14" spans="2:21" ht="14.25" thickBot="1" x14ac:dyDescent="0.2">
      <c r="B14" s="41"/>
      <c r="C14" s="74"/>
      <c r="D14" s="88" t="s">
        <v>74</v>
      </c>
      <c r="E14" s="89"/>
      <c r="F14" s="90"/>
      <c r="G14" s="89" t="s">
        <v>49</v>
      </c>
      <c r="H14" s="89"/>
      <c r="I14" s="90"/>
      <c r="K14" s="49"/>
      <c r="L14" s="36"/>
      <c r="M14" s="6"/>
      <c r="N14" s="7"/>
      <c r="P14" s="108"/>
      <c r="Q14" s="109"/>
      <c r="R14" s="109"/>
      <c r="S14" s="109"/>
      <c r="T14" s="109"/>
      <c r="U14" s="110"/>
    </row>
    <row r="15" spans="2:21" x14ac:dyDescent="0.15">
      <c r="B15" s="40" t="s">
        <v>53</v>
      </c>
      <c r="C15" s="42">
        <f>ルシッド!C10</f>
        <v>0</v>
      </c>
      <c r="D15" s="91">
        <f>ルシッド!B15</f>
        <v>0</v>
      </c>
      <c r="E15" s="92"/>
      <c r="F15" s="92"/>
      <c r="G15" s="95">
        <f>ルシッド!E15</f>
        <v>0</v>
      </c>
      <c r="H15" s="96"/>
      <c r="I15" s="43"/>
      <c r="K15" s="49"/>
      <c r="L15" s="36"/>
      <c r="M15" s="6"/>
      <c r="N15" s="7"/>
      <c r="P15" s="108"/>
      <c r="Q15" s="109"/>
      <c r="R15" s="109"/>
      <c r="S15" s="109"/>
      <c r="T15" s="109"/>
      <c r="U15" s="110"/>
    </row>
    <row r="16" spans="2:21" ht="14.25" thickBot="1" x14ac:dyDescent="0.2">
      <c r="B16" s="41"/>
      <c r="C16" s="44"/>
      <c r="D16" s="93"/>
      <c r="E16" s="94"/>
      <c r="F16" s="94"/>
      <c r="G16" s="97"/>
      <c r="H16" s="98"/>
      <c r="I16" s="45"/>
      <c r="K16" s="50"/>
      <c r="L16" s="51"/>
      <c r="M16" s="3"/>
      <c r="N16" s="1"/>
      <c r="P16" s="108"/>
      <c r="Q16" s="109"/>
      <c r="R16" s="109"/>
      <c r="S16" s="109"/>
      <c r="T16" s="109"/>
      <c r="U16" s="110"/>
    </row>
    <row r="17" spans="2:21" ht="14.25" thickBot="1" x14ac:dyDescent="0.2">
      <c r="K17" s="49"/>
      <c r="L17" s="36"/>
      <c r="M17" s="6"/>
      <c r="N17" s="7"/>
      <c r="P17" s="108"/>
      <c r="Q17" s="109"/>
      <c r="R17" s="109"/>
      <c r="S17" s="109"/>
      <c r="T17" s="109"/>
      <c r="U17" s="110"/>
    </row>
    <row r="18" spans="2:21" x14ac:dyDescent="0.15">
      <c r="B18" s="85" t="s">
        <v>36</v>
      </c>
      <c r="C18" s="103" t="s">
        <v>2</v>
      </c>
      <c r="D18" s="40" t="s">
        <v>28</v>
      </c>
      <c r="E18" s="40" t="s">
        <v>29</v>
      </c>
      <c r="F18" s="40" t="s">
        <v>30</v>
      </c>
      <c r="G18" s="40" t="s">
        <v>31</v>
      </c>
      <c r="H18" s="85" t="s">
        <v>72</v>
      </c>
      <c r="I18" s="40" t="s">
        <v>32</v>
      </c>
      <c r="K18" s="49"/>
      <c r="L18" s="36"/>
      <c r="M18" s="6"/>
      <c r="N18" s="7"/>
      <c r="P18" s="108"/>
      <c r="Q18" s="109"/>
      <c r="R18" s="109"/>
      <c r="S18" s="109"/>
      <c r="T18" s="109"/>
      <c r="U18" s="110"/>
    </row>
    <row r="19" spans="2:21" ht="14.25" thickBot="1" x14ac:dyDescent="0.2">
      <c r="B19" s="102"/>
      <c r="C19" s="104"/>
      <c r="D19" s="41"/>
      <c r="E19" s="41"/>
      <c r="F19" s="41"/>
      <c r="G19" s="41"/>
      <c r="H19" s="41"/>
      <c r="I19" s="41"/>
      <c r="K19" s="50"/>
      <c r="L19" s="51"/>
      <c r="M19" s="3"/>
      <c r="N19" s="1"/>
      <c r="P19" s="108"/>
      <c r="Q19" s="109"/>
      <c r="R19" s="109"/>
      <c r="S19" s="109"/>
      <c r="T19" s="109"/>
      <c r="U19" s="110"/>
    </row>
    <row r="20" spans="2:21" x14ac:dyDescent="0.15">
      <c r="B20" s="63" t="s">
        <v>13</v>
      </c>
      <c r="C20" s="60">
        <v>20</v>
      </c>
      <c r="D20" s="86"/>
      <c r="E20" s="86"/>
      <c r="F20" s="54">
        <f>SUM(C20:E20)</f>
        <v>20</v>
      </c>
      <c r="G20" s="87">
        <f>ルシッド!L22</f>
        <v>0</v>
      </c>
      <c r="H20" s="86"/>
      <c r="I20" s="54">
        <f>SUM(F20:H20)</f>
        <v>20</v>
      </c>
      <c r="K20" s="50"/>
      <c r="L20" s="51"/>
      <c r="M20" s="3"/>
      <c r="N20" s="1"/>
      <c r="P20" s="108"/>
      <c r="Q20" s="109"/>
      <c r="R20" s="109"/>
      <c r="S20" s="109"/>
      <c r="T20" s="109"/>
      <c r="U20" s="110"/>
    </row>
    <row r="21" spans="2:21" ht="14.25" thickBot="1" x14ac:dyDescent="0.2">
      <c r="B21" s="59"/>
      <c r="C21" s="61"/>
      <c r="D21" s="62"/>
      <c r="E21" s="62"/>
      <c r="F21" s="52"/>
      <c r="G21" s="83"/>
      <c r="H21" s="62"/>
      <c r="I21" s="52"/>
      <c r="K21" s="50"/>
      <c r="L21" s="51"/>
      <c r="M21" s="3"/>
      <c r="N21" s="1"/>
      <c r="P21" s="108"/>
      <c r="Q21" s="109"/>
      <c r="R21" s="109"/>
      <c r="S21" s="109"/>
      <c r="T21" s="109"/>
      <c r="U21" s="110"/>
    </row>
    <row r="22" spans="2:21" x14ac:dyDescent="0.15">
      <c r="B22" s="63" t="s">
        <v>14</v>
      </c>
      <c r="C22" s="60">
        <v>20</v>
      </c>
      <c r="D22" s="62"/>
      <c r="E22" s="62"/>
      <c r="F22" s="52">
        <f>SUM(C22:E22)</f>
        <v>20</v>
      </c>
      <c r="G22" s="83">
        <f>ルシッド!L24</f>
        <v>0</v>
      </c>
      <c r="H22" s="62"/>
      <c r="I22" s="54">
        <f>SUM(F22:H22)</f>
        <v>20</v>
      </c>
      <c r="K22" s="50"/>
      <c r="L22" s="51"/>
      <c r="M22" s="3"/>
      <c r="N22" s="1"/>
      <c r="P22" s="108"/>
      <c r="Q22" s="109"/>
      <c r="R22" s="109"/>
      <c r="S22" s="109"/>
      <c r="T22" s="109"/>
      <c r="U22" s="110"/>
    </row>
    <row r="23" spans="2:21" ht="14.25" thickBot="1" x14ac:dyDescent="0.2">
      <c r="B23" s="64"/>
      <c r="C23" s="61"/>
      <c r="D23" s="62"/>
      <c r="E23" s="62"/>
      <c r="F23" s="52"/>
      <c r="G23" s="83"/>
      <c r="H23" s="62"/>
      <c r="I23" s="52"/>
      <c r="K23" s="50"/>
      <c r="L23" s="51"/>
      <c r="M23" s="3"/>
      <c r="N23" s="1"/>
      <c r="P23" s="108"/>
      <c r="Q23" s="109"/>
      <c r="R23" s="109"/>
      <c r="S23" s="109"/>
      <c r="T23" s="109"/>
      <c r="U23" s="110"/>
    </row>
    <row r="24" spans="2:21" ht="14.25" thickBot="1" x14ac:dyDescent="0.2">
      <c r="B24" s="59" t="s">
        <v>15</v>
      </c>
      <c r="C24" s="60">
        <v>20</v>
      </c>
      <c r="D24" s="62"/>
      <c r="E24" s="62"/>
      <c r="F24" s="52">
        <f>SUM(C24:E24)</f>
        <v>20</v>
      </c>
      <c r="G24" s="83">
        <f>ルシッド!L26</f>
        <v>0</v>
      </c>
      <c r="H24" s="62"/>
      <c r="I24" s="54">
        <f>SUM(F24:H24)</f>
        <v>20</v>
      </c>
      <c r="K24" s="50"/>
      <c r="L24" s="51"/>
      <c r="M24" s="3"/>
      <c r="N24" s="1"/>
      <c r="P24" s="108"/>
      <c r="Q24" s="109"/>
      <c r="R24" s="109"/>
      <c r="S24" s="109"/>
      <c r="T24" s="109"/>
      <c r="U24" s="110"/>
    </row>
    <row r="25" spans="2:21" ht="14.25" thickBot="1" x14ac:dyDescent="0.2">
      <c r="B25" s="59"/>
      <c r="C25" s="61"/>
      <c r="D25" s="62"/>
      <c r="E25" s="62"/>
      <c r="F25" s="52"/>
      <c r="G25" s="83"/>
      <c r="H25" s="62"/>
      <c r="I25" s="52"/>
      <c r="K25" s="99" t="s">
        <v>35</v>
      </c>
      <c r="L25" s="100"/>
      <c r="M25" s="100"/>
      <c r="N25" s="101"/>
      <c r="P25" s="108"/>
      <c r="Q25" s="109"/>
      <c r="R25" s="109"/>
      <c r="S25" s="109"/>
      <c r="T25" s="109"/>
      <c r="U25" s="110"/>
    </row>
    <row r="26" spans="2:21" ht="14.25" thickBot="1" x14ac:dyDescent="0.2">
      <c r="B26" s="63" t="s">
        <v>16</v>
      </c>
      <c r="C26" s="60">
        <v>20</v>
      </c>
      <c r="D26" s="62"/>
      <c r="E26" s="62"/>
      <c r="F26" s="52">
        <f>SUM(C26:E26)</f>
        <v>20</v>
      </c>
      <c r="G26" s="83">
        <f>ルシッド!L28</f>
        <v>0</v>
      </c>
      <c r="H26" s="62"/>
      <c r="I26" s="54">
        <f>SUM(F26:H26)</f>
        <v>20</v>
      </c>
      <c r="K26" s="67" t="str">
        <f>SUMPRODUCT(M4:M24,N4:N24) &amp; " / "&amp; SUM((F20 / 5)+(F20 - (E34+E35+E36+E37+E38+E39+E40+E41+E42)))</f>
        <v>0 / 24</v>
      </c>
      <c r="L26" s="68"/>
      <c r="M26" s="68"/>
      <c r="N26" s="69"/>
      <c r="P26" s="111"/>
      <c r="Q26" s="112"/>
      <c r="R26" s="112"/>
      <c r="S26" s="112"/>
      <c r="T26" s="112"/>
      <c r="U26" s="113"/>
    </row>
    <row r="27" spans="2:21" ht="14.25" thickBot="1" x14ac:dyDescent="0.2">
      <c r="B27" s="64"/>
      <c r="C27" s="61"/>
      <c r="D27" s="62"/>
      <c r="E27" s="62"/>
      <c r="F27" s="52"/>
      <c r="G27" s="83"/>
      <c r="H27" s="62"/>
      <c r="I27" s="52"/>
      <c r="K27" s="70"/>
      <c r="L27" s="71"/>
      <c r="M27" s="71"/>
      <c r="N27" s="72"/>
    </row>
    <row r="28" spans="2:21" ht="14.25" thickBot="1" x14ac:dyDescent="0.2">
      <c r="B28" s="59" t="s">
        <v>17</v>
      </c>
      <c r="C28" s="60">
        <v>20</v>
      </c>
      <c r="D28" s="62"/>
      <c r="E28" s="62"/>
      <c r="F28" s="52">
        <f>SUM(C28:E28)</f>
        <v>20</v>
      </c>
      <c r="G28" s="83">
        <f>ルシッド!L30</f>
        <v>0</v>
      </c>
      <c r="H28" s="62"/>
      <c r="I28" s="54">
        <f>SUM(F28:H28)</f>
        <v>20</v>
      </c>
      <c r="P28" s="40" t="s">
        <v>24</v>
      </c>
      <c r="Q28" s="42"/>
      <c r="R28" s="43"/>
      <c r="S28" s="40" t="s">
        <v>25</v>
      </c>
      <c r="T28" s="42"/>
      <c r="U28" s="43"/>
    </row>
    <row r="29" spans="2:21" ht="14.25" thickBot="1" x14ac:dyDescent="0.2">
      <c r="B29" s="59"/>
      <c r="C29" s="61"/>
      <c r="D29" s="62"/>
      <c r="E29" s="62"/>
      <c r="F29" s="52"/>
      <c r="G29" s="83"/>
      <c r="H29" s="62"/>
      <c r="I29" s="52"/>
      <c r="K29" s="34" t="s">
        <v>69</v>
      </c>
      <c r="L29" s="82"/>
      <c r="M29" s="82"/>
      <c r="N29" s="35"/>
      <c r="P29" s="41"/>
      <c r="Q29" s="44"/>
      <c r="R29" s="45"/>
      <c r="S29" s="41"/>
      <c r="T29" s="44"/>
      <c r="U29" s="45"/>
    </row>
    <row r="30" spans="2:21" x14ac:dyDescent="0.15">
      <c r="B30" s="63" t="s">
        <v>18</v>
      </c>
      <c r="C30" s="60">
        <v>20</v>
      </c>
      <c r="D30" s="62"/>
      <c r="E30" s="62"/>
      <c r="F30" s="52">
        <f>SUM(C30:E30)</f>
        <v>20</v>
      </c>
      <c r="G30" s="83">
        <f>ルシッド!L32</f>
        <v>0</v>
      </c>
      <c r="H30" s="62"/>
      <c r="I30" s="54">
        <f>SUM(F30:H30)</f>
        <v>20</v>
      </c>
      <c r="K30" s="42"/>
      <c r="L30" s="96"/>
      <c r="M30" s="96"/>
      <c r="N30" s="43"/>
      <c r="P30" s="40" t="s">
        <v>26</v>
      </c>
      <c r="Q30" s="42"/>
      <c r="R30" s="43"/>
      <c r="S30" s="40" t="s">
        <v>27</v>
      </c>
      <c r="T30" s="42"/>
      <c r="U30" s="43"/>
    </row>
    <row r="31" spans="2:21" ht="14.25" thickBot="1" x14ac:dyDescent="0.2">
      <c r="B31" s="64"/>
      <c r="C31" s="65"/>
      <c r="D31" s="66"/>
      <c r="E31" s="66"/>
      <c r="F31" s="53"/>
      <c r="G31" s="84"/>
      <c r="H31" s="66"/>
      <c r="I31" s="53"/>
      <c r="K31" s="44"/>
      <c r="L31" s="98"/>
      <c r="M31" s="98"/>
      <c r="N31" s="45"/>
      <c r="P31" s="41"/>
      <c r="Q31" s="44"/>
      <c r="R31" s="45"/>
      <c r="S31" s="41"/>
      <c r="T31" s="44"/>
      <c r="U31" s="45"/>
    </row>
    <row r="32" spans="2:21" ht="14.25" thickBot="1" x14ac:dyDescent="0.2"/>
    <row r="33" spans="2:21" ht="14.25" thickBot="1" x14ac:dyDescent="0.2">
      <c r="B33" s="55" t="s">
        <v>37</v>
      </c>
      <c r="C33" s="56"/>
      <c r="D33" s="11" t="s">
        <v>44</v>
      </c>
      <c r="E33" s="11" t="s">
        <v>5</v>
      </c>
      <c r="F33" s="11" t="s">
        <v>38</v>
      </c>
      <c r="G33" s="11" t="s">
        <v>3</v>
      </c>
      <c r="H33" s="11" t="s">
        <v>39</v>
      </c>
      <c r="I33" s="11" t="s">
        <v>40</v>
      </c>
      <c r="J33" s="11" t="s">
        <v>41</v>
      </c>
      <c r="K33" s="11" t="s">
        <v>10</v>
      </c>
      <c r="L33" s="11" t="s">
        <v>42</v>
      </c>
      <c r="M33" s="11" t="s">
        <v>43</v>
      </c>
      <c r="N33" s="8" t="s">
        <v>45</v>
      </c>
      <c r="O33" s="19" t="s">
        <v>47</v>
      </c>
      <c r="P33" s="11" t="s">
        <v>48</v>
      </c>
      <c r="Q33" s="5" t="s">
        <v>49</v>
      </c>
      <c r="R33" s="46" t="s">
        <v>60</v>
      </c>
      <c r="S33" s="47"/>
      <c r="T33" s="47"/>
      <c r="U33" s="48"/>
    </row>
    <row r="34" spans="2:21" x14ac:dyDescent="0.15">
      <c r="B34" s="57"/>
      <c r="C34" s="58"/>
      <c r="D34" s="4"/>
      <c r="E34" s="4"/>
      <c r="F34" s="4"/>
      <c r="G34" s="25" t="s">
        <v>75</v>
      </c>
      <c r="H34" s="4"/>
      <c r="I34" s="4"/>
      <c r="J34" s="4"/>
      <c r="K34" s="4"/>
      <c r="L34" s="4"/>
      <c r="M34" s="4"/>
      <c r="N34" s="12"/>
      <c r="O34" s="4"/>
      <c r="P34" s="4"/>
      <c r="Q34" s="28"/>
      <c r="R34" s="58"/>
      <c r="S34" s="58"/>
      <c r="T34" s="58"/>
      <c r="U34" s="114"/>
    </row>
    <row r="35" spans="2:21" x14ac:dyDescent="0.15">
      <c r="B35" s="49"/>
      <c r="C35" s="36"/>
      <c r="D35" s="6"/>
      <c r="E35" s="6"/>
      <c r="F35" s="6"/>
      <c r="G35" s="26" t="s">
        <v>75</v>
      </c>
      <c r="H35" s="6"/>
      <c r="I35" s="6"/>
      <c r="J35" s="6"/>
      <c r="K35" s="6"/>
      <c r="L35" s="6"/>
      <c r="M35" s="6"/>
      <c r="N35" s="13"/>
      <c r="O35" s="4"/>
      <c r="P35" s="4"/>
      <c r="Q35" s="28"/>
      <c r="R35" s="36"/>
      <c r="S35" s="36"/>
      <c r="T35" s="36"/>
      <c r="U35" s="37"/>
    </row>
    <row r="36" spans="2:21" x14ac:dyDescent="0.15">
      <c r="B36" s="49"/>
      <c r="C36" s="36"/>
      <c r="D36" s="6"/>
      <c r="E36" s="6"/>
      <c r="F36" s="6"/>
      <c r="G36" s="26" t="s">
        <v>75</v>
      </c>
      <c r="H36" s="6"/>
      <c r="I36" s="6"/>
      <c r="J36" s="6"/>
      <c r="K36" s="6"/>
      <c r="L36" s="6"/>
      <c r="M36" s="6"/>
      <c r="N36" s="13"/>
      <c r="O36" s="4"/>
      <c r="P36" s="4"/>
      <c r="Q36" s="28"/>
      <c r="R36" s="36"/>
      <c r="S36" s="36"/>
      <c r="T36" s="36"/>
      <c r="U36" s="37"/>
    </row>
    <row r="37" spans="2:21" x14ac:dyDescent="0.15">
      <c r="B37" s="49"/>
      <c r="C37" s="36"/>
      <c r="D37" s="6"/>
      <c r="E37" s="6"/>
      <c r="F37" s="6"/>
      <c r="G37" s="26" t="s">
        <v>75</v>
      </c>
      <c r="H37" s="6"/>
      <c r="I37" s="6"/>
      <c r="J37" s="6"/>
      <c r="K37" s="6"/>
      <c r="L37" s="6"/>
      <c r="M37" s="6"/>
      <c r="N37" s="13"/>
      <c r="O37" s="4"/>
      <c r="P37" s="4"/>
      <c r="Q37" s="28"/>
      <c r="R37" s="36"/>
      <c r="S37" s="36"/>
      <c r="T37" s="36"/>
      <c r="U37" s="37"/>
    </row>
    <row r="38" spans="2:21" x14ac:dyDescent="0.15">
      <c r="B38" s="49"/>
      <c r="C38" s="36"/>
      <c r="D38" s="6"/>
      <c r="E38" s="6"/>
      <c r="F38" s="6"/>
      <c r="G38" s="26" t="s">
        <v>75</v>
      </c>
      <c r="H38" s="6"/>
      <c r="I38" s="6"/>
      <c r="J38" s="6"/>
      <c r="K38" s="6"/>
      <c r="L38" s="6"/>
      <c r="M38" s="6"/>
      <c r="N38" s="13"/>
      <c r="O38" s="4"/>
      <c r="P38" s="4"/>
      <c r="Q38" s="28"/>
      <c r="R38" s="36"/>
      <c r="S38" s="36"/>
      <c r="T38" s="36"/>
      <c r="U38" s="37"/>
    </row>
    <row r="39" spans="2:21" x14ac:dyDescent="0.15">
      <c r="B39" s="49"/>
      <c r="C39" s="36"/>
      <c r="D39" s="6"/>
      <c r="E39" s="6"/>
      <c r="F39" s="6"/>
      <c r="G39" s="26" t="s">
        <v>75</v>
      </c>
      <c r="H39" s="6"/>
      <c r="I39" s="6"/>
      <c r="J39" s="6"/>
      <c r="K39" s="6"/>
      <c r="L39" s="6"/>
      <c r="M39" s="6"/>
      <c r="N39" s="13"/>
      <c r="O39" s="4"/>
      <c r="P39" s="4"/>
      <c r="Q39" s="28"/>
      <c r="R39" s="36"/>
      <c r="S39" s="36"/>
      <c r="T39" s="36"/>
      <c r="U39" s="37"/>
    </row>
    <row r="40" spans="2:21" x14ac:dyDescent="0.15">
      <c r="B40" s="49"/>
      <c r="C40" s="36"/>
      <c r="D40" s="6"/>
      <c r="E40" s="6"/>
      <c r="F40" s="6"/>
      <c r="G40" s="26" t="s">
        <v>75</v>
      </c>
      <c r="H40" s="6"/>
      <c r="I40" s="6"/>
      <c r="J40" s="6"/>
      <c r="K40" s="6"/>
      <c r="L40" s="6"/>
      <c r="M40" s="6"/>
      <c r="N40" s="13"/>
      <c r="O40" s="4"/>
      <c r="P40" s="4"/>
      <c r="Q40" s="28"/>
      <c r="R40" s="36"/>
      <c r="S40" s="36"/>
      <c r="T40" s="36"/>
      <c r="U40" s="37"/>
    </row>
    <row r="41" spans="2:21" x14ac:dyDescent="0.15">
      <c r="B41" s="49"/>
      <c r="C41" s="36"/>
      <c r="D41" s="6"/>
      <c r="E41" s="6"/>
      <c r="F41" s="6"/>
      <c r="G41" s="26" t="s">
        <v>75</v>
      </c>
      <c r="H41" s="6"/>
      <c r="I41" s="6"/>
      <c r="J41" s="6"/>
      <c r="K41" s="6"/>
      <c r="L41" s="6"/>
      <c r="M41" s="6"/>
      <c r="N41" s="13"/>
      <c r="O41" s="4"/>
      <c r="P41" s="4"/>
      <c r="Q41" s="28"/>
      <c r="R41" s="36"/>
      <c r="S41" s="36"/>
      <c r="T41" s="36"/>
      <c r="U41" s="37"/>
    </row>
    <row r="42" spans="2:21" ht="14.25" thickBot="1" x14ac:dyDescent="0.2">
      <c r="B42" s="75"/>
      <c r="C42" s="38"/>
      <c r="D42" s="20"/>
      <c r="E42" s="20"/>
      <c r="F42" s="20"/>
      <c r="G42" s="27" t="s">
        <v>75</v>
      </c>
      <c r="H42" s="20"/>
      <c r="I42" s="20"/>
      <c r="J42" s="20"/>
      <c r="K42" s="20"/>
      <c r="L42" s="20"/>
      <c r="M42" s="20"/>
      <c r="N42" s="14"/>
      <c r="O42" s="29"/>
      <c r="P42" s="29"/>
      <c r="Q42" s="30"/>
      <c r="R42" s="38"/>
      <c r="S42" s="38"/>
      <c r="T42" s="38"/>
      <c r="U42" s="39"/>
    </row>
    <row r="43" spans="2:21" ht="14.25" thickBot="1" x14ac:dyDescent="0.2"/>
    <row r="44" spans="2:21" ht="14.25" thickBot="1" x14ac:dyDescent="0.2">
      <c r="B44" s="99" t="s">
        <v>46</v>
      </c>
      <c r="C44" s="100"/>
      <c r="D44" s="100"/>
      <c r="E44" s="101"/>
      <c r="G44" s="11" t="s">
        <v>43</v>
      </c>
      <c r="H44" s="11" t="s">
        <v>50</v>
      </c>
      <c r="I44" s="11" t="s">
        <v>51</v>
      </c>
      <c r="J44" s="11" t="s">
        <v>52</v>
      </c>
      <c r="L44" s="34" t="s">
        <v>70</v>
      </c>
      <c r="M44" s="35"/>
      <c r="N44" s="34" t="s">
        <v>71</v>
      </c>
      <c r="O44" s="35"/>
      <c r="P44" s="34" t="s">
        <v>79</v>
      </c>
      <c r="Q44" s="35"/>
      <c r="R44" s="34" t="s">
        <v>80</v>
      </c>
      <c r="S44" s="35"/>
    </row>
    <row r="45" spans="2:21" x14ac:dyDescent="0.15">
      <c r="B45" s="67" t="str">
        <f>SUM(E34:E42) &amp; " / "&amp; SUM(F20)</f>
        <v>0 / 20</v>
      </c>
      <c r="C45" s="68"/>
      <c r="D45" s="68"/>
      <c r="E45" s="69"/>
      <c r="G45" s="73"/>
      <c r="H45" s="73"/>
      <c r="I45" s="73"/>
      <c r="J45" s="73"/>
      <c r="L45" s="42"/>
      <c r="M45" s="43"/>
      <c r="N45" s="42"/>
      <c r="O45" s="43"/>
      <c r="P45" s="42"/>
      <c r="Q45" s="43"/>
      <c r="R45" s="42"/>
      <c r="S45" s="43"/>
    </row>
    <row r="46" spans="2:21" ht="14.25" thickBot="1" x14ac:dyDescent="0.2">
      <c r="B46" s="70"/>
      <c r="C46" s="71"/>
      <c r="D46" s="71"/>
      <c r="E46" s="72"/>
      <c r="G46" s="74"/>
      <c r="H46" s="74"/>
      <c r="I46" s="74"/>
      <c r="J46" s="74"/>
      <c r="L46" s="44"/>
      <c r="M46" s="45"/>
      <c r="N46" s="44"/>
      <c r="O46" s="45"/>
      <c r="P46" s="44"/>
      <c r="Q46" s="45"/>
      <c r="R46" s="44"/>
      <c r="S46" s="45"/>
    </row>
  </sheetData>
  <mergeCells count="159">
    <mergeCell ref="L45:M46"/>
    <mergeCell ref="N45:O46"/>
    <mergeCell ref="R44:S44"/>
    <mergeCell ref="P45:Q46"/>
    <mergeCell ref="R45:S46"/>
    <mergeCell ref="P4:U26"/>
    <mergeCell ref="R34:U34"/>
    <mergeCell ref="R35:U35"/>
    <mergeCell ref="R36:U36"/>
    <mergeCell ref="R37:U37"/>
    <mergeCell ref="R38:U38"/>
    <mergeCell ref="R40:U40"/>
    <mergeCell ref="R39:U39"/>
    <mergeCell ref="N44:O44"/>
    <mergeCell ref="K23:L23"/>
    <mergeCell ref="K29:N29"/>
    <mergeCell ref="K30:N31"/>
    <mergeCell ref="K24:L24"/>
    <mergeCell ref="K25:N25"/>
    <mergeCell ref="K26:N27"/>
    <mergeCell ref="K20:L20"/>
    <mergeCell ref="K21:L21"/>
    <mergeCell ref="K22:L22"/>
    <mergeCell ref="K17:L17"/>
    <mergeCell ref="B18:B19"/>
    <mergeCell ref="C18:C19"/>
    <mergeCell ref="D18:D19"/>
    <mergeCell ref="E18:E19"/>
    <mergeCell ref="F18:F19"/>
    <mergeCell ref="B22:B23"/>
    <mergeCell ref="C22:C23"/>
    <mergeCell ref="D22:D23"/>
    <mergeCell ref="E22:E23"/>
    <mergeCell ref="F22:F23"/>
    <mergeCell ref="B24:B25"/>
    <mergeCell ref="C24:C25"/>
    <mergeCell ref="D24:D25"/>
    <mergeCell ref="E24:E25"/>
    <mergeCell ref="F24:F25"/>
    <mergeCell ref="B26:B27"/>
    <mergeCell ref="C26:C27"/>
    <mergeCell ref="D26:D27"/>
    <mergeCell ref="E26:E27"/>
    <mergeCell ref="I45:I46"/>
    <mergeCell ref="J45:J46"/>
    <mergeCell ref="L44:M44"/>
    <mergeCell ref="D10:D11"/>
    <mergeCell ref="E10:E11"/>
    <mergeCell ref="F10:F11"/>
    <mergeCell ref="G10:G11"/>
    <mergeCell ref="H10:H11"/>
    <mergeCell ref="B20:B21"/>
    <mergeCell ref="C20:C21"/>
    <mergeCell ref="D20:D21"/>
    <mergeCell ref="E20:E21"/>
    <mergeCell ref="F20:F21"/>
    <mergeCell ref="D13:I13"/>
    <mergeCell ref="D14:F14"/>
    <mergeCell ref="G14:I14"/>
    <mergeCell ref="D15:F16"/>
    <mergeCell ref="G15:I16"/>
    <mergeCell ref="I18:I19"/>
    <mergeCell ref="I20:I21"/>
    <mergeCell ref="K10:L10"/>
    <mergeCell ref="K11:L11"/>
    <mergeCell ref="K12:L12"/>
    <mergeCell ref="B44:E44"/>
    <mergeCell ref="P3:U3"/>
    <mergeCell ref="G28:G29"/>
    <mergeCell ref="G30:G31"/>
    <mergeCell ref="H18:H19"/>
    <mergeCell ref="H20:H21"/>
    <mergeCell ref="H22:H23"/>
    <mergeCell ref="H24:H25"/>
    <mergeCell ref="H26:H27"/>
    <mergeCell ref="H28:H29"/>
    <mergeCell ref="H30:H31"/>
    <mergeCell ref="G18:G19"/>
    <mergeCell ref="G20:G21"/>
    <mergeCell ref="G22:G23"/>
    <mergeCell ref="G24:G25"/>
    <mergeCell ref="G26:G27"/>
    <mergeCell ref="G5:I6"/>
    <mergeCell ref="G3:I4"/>
    <mergeCell ref="H7:H8"/>
    <mergeCell ref="I7:I8"/>
    <mergeCell ref="K4:L4"/>
    <mergeCell ref="K7:L7"/>
    <mergeCell ref="K8:L8"/>
    <mergeCell ref="K9:L9"/>
    <mergeCell ref="I10:I11"/>
    <mergeCell ref="K3:L3"/>
    <mergeCell ref="K6:L6"/>
    <mergeCell ref="K5:L5"/>
    <mergeCell ref="B15:B16"/>
    <mergeCell ref="C15:C16"/>
    <mergeCell ref="B13:B14"/>
    <mergeCell ref="C13:C14"/>
    <mergeCell ref="B7:B8"/>
    <mergeCell ref="C7:C8"/>
    <mergeCell ref="D7:D8"/>
    <mergeCell ref="E7:E8"/>
    <mergeCell ref="F7:F8"/>
    <mergeCell ref="G7:G8"/>
    <mergeCell ref="B3:B4"/>
    <mergeCell ref="C3:E4"/>
    <mergeCell ref="B5:B6"/>
    <mergeCell ref="C5:E6"/>
    <mergeCell ref="F3:F4"/>
    <mergeCell ref="F5:F6"/>
    <mergeCell ref="B10:B11"/>
    <mergeCell ref="C10:C11"/>
    <mergeCell ref="K14:L14"/>
    <mergeCell ref="K15:L15"/>
    <mergeCell ref="K16:L16"/>
    <mergeCell ref="B45:E46"/>
    <mergeCell ref="G45:G46"/>
    <mergeCell ref="B38:C38"/>
    <mergeCell ref="B39:C39"/>
    <mergeCell ref="B40:C40"/>
    <mergeCell ref="B41:C41"/>
    <mergeCell ref="B42:C42"/>
    <mergeCell ref="H45:H46"/>
    <mergeCell ref="B35:C35"/>
    <mergeCell ref="B36:C36"/>
    <mergeCell ref="B37:C37"/>
    <mergeCell ref="B33:C33"/>
    <mergeCell ref="B34:C34"/>
    <mergeCell ref="B28:B29"/>
    <mergeCell ref="C28:C29"/>
    <mergeCell ref="D28:D29"/>
    <mergeCell ref="E28:E29"/>
    <mergeCell ref="B30:B31"/>
    <mergeCell ref="C30:C31"/>
    <mergeCell ref="D30:D31"/>
    <mergeCell ref="E30:E31"/>
    <mergeCell ref="K18:L18"/>
    <mergeCell ref="K19:L19"/>
    <mergeCell ref="K13:L13"/>
    <mergeCell ref="F30:F31"/>
    <mergeCell ref="F28:F29"/>
    <mergeCell ref="F26:F27"/>
    <mergeCell ref="I22:I23"/>
    <mergeCell ref="I24:I25"/>
    <mergeCell ref="I26:I27"/>
    <mergeCell ref="I28:I29"/>
    <mergeCell ref="I30:I31"/>
    <mergeCell ref="P44:Q44"/>
    <mergeCell ref="R41:U41"/>
    <mergeCell ref="R42:U42"/>
    <mergeCell ref="P28:P29"/>
    <mergeCell ref="Q28:R29"/>
    <mergeCell ref="S28:S29"/>
    <mergeCell ref="T28:U29"/>
    <mergeCell ref="P30:P31"/>
    <mergeCell ref="Q30:R31"/>
    <mergeCell ref="S30:S31"/>
    <mergeCell ref="T30:U31"/>
    <mergeCell ref="R33:U33"/>
  </mergeCells>
  <phoneticPr fontId="1"/>
  <dataValidations count="5">
    <dataValidation type="list" allowBlank="1" showInputMessage="1" showErrorMessage="1" sqref="D34:D42" xr:uid="{2C829EAA-71EF-4372-9400-1225E73176B5}">
      <formula1>"白兵武器,射撃武器,盾,防具,矢弾,副装備"</formula1>
    </dataValidation>
    <dataValidation type="list" allowBlank="1" showInputMessage="1" showErrorMessage="1" sqref="F34:F42" xr:uid="{698E687C-50F7-4B8E-9A05-41A9F5713167}">
      <formula1>"片手,両手,防具"</formula1>
    </dataValidation>
    <dataValidation type="list" allowBlank="1" showInputMessage="1" showErrorMessage="1" sqref="K34:K42" xr:uid="{24ED8AA5-EEC1-44F1-A9E4-45007A5A744A}">
      <formula1>"近,中,遠"</formula1>
    </dataValidation>
    <dataValidation type="list" allowBlank="1" showInputMessage="1" showErrorMessage="1" sqref="N34:N42" xr:uid="{7E6F572A-F2A3-405B-B218-4DAA693AC0EB}">
      <formula1>"粗悪,良質,試製,ミスリル,賢者の石,異能武器"</formula1>
    </dataValidation>
    <dataValidation type="list" allowBlank="1" showInputMessage="1" showErrorMessage="1" sqref="O34:Q42" xr:uid="{777B0D39-9E9F-4DA9-850F-05888EE15A90}">
      <formula1>"装備中"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ACF9F-FCE7-4A0B-A36E-1076DB1EF099}">
  <dimension ref="B2:X37"/>
  <sheetViews>
    <sheetView workbookViewId="0">
      <selection activeCell="K6" sqref="K6:L6"/>
    </sheetView>
  </sheetViews>
  <sheetFormatPr defaultRowHeight="13.5" x14ac:dyDescent="0.15"/>
  <sheetData>
    <row r="2" spans="2:24" ht="14.25" thickBot="1" x14ac:dyDescent="0.2"/>
    <row r="3" spans="2:24" ht="14.25" thickBot="1" x14ac:dyDescent="0.2">
      <c r="B3" s="46" t="s">
        <v>56</v>
      </c>
      <c r="C3" s="48"/>
      <c r="D3" s="9" t="s">
        <v>77</v>
      </c>
      <c r="E3" s="15" t="s">
        <v>44</v>
      </c>
      <c r="F3" s="9" t="s">
        <v>57</v>
      </c>
      <c r="G3" s="10" t="s">
        <v>10</v>
      </c>
      <c r="H3" s="10" t="s">
        <v>58</v>
      </c>
      <c r="I3" s="10" t="s">
        <v>59</v>
      </c>
      <c r="K3" s="46" t="s">
        <v>73</v>
      </c>
      <c r="L3" s="48"/>
      <c r="M3" s="9" t="s">
        <v>77</v>
      </c>
      <c r="N3" s="15" t="s">
        <v>44</v>
      </c>
      <c r="O3" s="9" t="s">
        <v>57</v>
      </c>
      <c r="P3" s="10" t="s">
        <v>10</v>
      </c>
      <c r="Q3" s="10" t="s">
        <v>76</v>
      </c>
      <c r="R3" s="10" t="s">
        <v>58</v>
      </c>
      <c r="T3" s="34" t="s">
        <v>65</v>
      </c>
      <c r="U3" s="82"/>
      <c r="V3" s="82"/>
      <c r="W3" s="82"/>
      <c r="X3" s="35"/>
    </row>
    <row r="4" spans="2:24" ht="14.25" thickBot="1" x14ac:dyDescent="0.2">
      <c r="B4" s="115"/>
      <c r="C4" s="116"/>
      <c r="D4" s="23"/>
      <c r="E4" s="23"/>
      <c r="F4" s="23"/>
      <c r="G4" s="23"/>
      <c r="H4" s="23"/>
      <c r="I4" s="24"/>
      <c r="K4" s="115">
        <f>ルシッド!N22</f>
        <v>0</v>
      </c>
      <c r="L4" s="116"/>
      <c r="M4" s="23"/>
      <c r="N4" s="23"/>
      <c r="O4" s="23"/>
      <c r="P4" s="23"/>
      <c r="Q4" s="23"/>
      <c r="R4" s="24"/>
      <c r="T4" s="121" t="s">
        <v>66</v>
      </c>
      <c r="U4" s="122"/>
      <c r="V4" s="18" t="s">
        <v>67</v>
      </c>
      <c r="W4" s="18" t="s">
        <v>68</v>
      </c>
      <c r="X4" s="18" t="s">
        <v>4</v>
      </c>
    </row>
    <row r="5" spans="2:24" x14ac:dyDescent="0.15">
      <c r="B5" s="117"/>
      <c r="C5" s="118"/>
      <c r="D5" s="6"/>
      <c r="E5" s="6"/>
      <c r="F5" s="6"/>
      <c r="G5" s="6"/>
      <c r="H5" s="6"/>
      <c r="I5" s="7"/>
      <c r="K5" s="117">
        <f>ルシッド!N23</f>
        <v>0</v>
      </c>
      <c r="L5" s="118"/>
      <c r="M5" s="6"/>
      <c r="N5" s="6"/>
      <c r="O5" s="6"/>
      <c r="P5" s="6"/>
      <c r="Q5" s="6"/>
      <c r="R5" s="7"/>
      <c r="T5" s="115"/>
      <c r="U5" s="116"/>
      <c r="V5" s="4"/>
      <c r="W5" s="4"/>
      <c r="X5" s="2"/>
    </row>
    <row r="6" spans="2:24" x14ac:dyDescent="0.15">
      <c r="B6" s="117"/>
      <c r="C6" s="118"/>
      <c r="D6" s="6"/>
      <c r="E6" s="6"/>
      <c r="F6" s="6"/>
      <c r="G6" s="6"/>
      <c r="H6" s="6"/>
      <c r="I6" s="7"/>
      <c r="K6" s="117">
        <f>ルシッド!N24</f>
        <v>0</v>
      </c>
      <c r="L6" s="118"/>
      <c r="M6" s="6"/>
      <c r="N6" s="6"/>
      <c r="O6" s="6"/>
      <c r="P6" s="6"/>
      <c r="Q6" s="6"/>
      <c r="R6" s="7"/>
      <c r="T6" s="117"/>
      <c r="U6" s="118"/>
      <c r="V6" s="6"/>
      <c r="W6" s="6"/>
      <c r="X6" s="7"/>
    </row>
    <row r="7" spans="2:24" x14ac:dyDescent="0.15">
      <c r="B7" s="117"/>
      <c r="C7" s="118"/>
      <c r="D7" s="6"/>
      <c r="E7" s="6"/>
      <c r="F7" s="6"/>
      <c r="G7" s="6"/>
      <c r="H7" s="6"/>
      <c r="I7" s="7"/>
      <c r="K7" s="117">
        <f>ルシッド!N25</f>
        <v>0</v>
      </c>
      <c r="L7" s="118"/>
      <c r="M7" s="6"/>
      <c r="N7" s="6"/>
      <c r="O7" s="6"/>
      <c r="P7" s="6"/>
      <c r="Q7" s="6"/>
      <c r="R7" s="7"/>
      <c r="T7" s="117"/>
      <c r="U7" s="118"/>
      <c r="V7" s="6"/>
      <c r="W7" s="6"/>
      <c r="X7" s="7"/>
    </row>
    <row r="8" spans="2:24" x14ac:dyDescent="0.15">
      <c r="B8" s="117"/>
      <c r="C8" s="118"/>
      <c r="D8" s="6"/>
      <c r="E8" s="6"/>
      <c r="F8" s="6"/>
      <c r="G8" s="6"/>
      <c r="H8" s="6"/>
      <c r="I8" s="7"/>
      <c r="K8" s="117">
        <f>ルシッド!N26</f>
        <v>0</v>
      </c>
      <c r="L8" s="118"/>
      <c r="M8" s="6"/>
      <c r="N8" s="6"/>
      <c r="O8" s="6"/>
      <c r="P8" s="6"/>
      <c r="Q8" s="6"/>
      <c r="R8" s="7"/>
      <c r="T8" s="117"/>
      <c r="U8" s="118"/>
      <c r="V8" s="6"/>
      <c r="W8" s="6"/>
      <c r="X8" s="7"/>
    </row>
    <row r="9" spans="2:24" x14ac:dyDescent="0.15">
      <c r="B9" s="117"/>
      <c r="C9" s="118"/>
      <c r="D9" s="6"/>
      <c r="E9" s="6"/>
      <c r="F9" s="6"/>
      <c r="G9" s="6"/>
      <c r="H9" s="6"/>
      <c r="I9" s="7"/>
      <c r="K9" s="117">
        <f>ルシッド!N27</f>
        <v>0</v>
      </c>
      <c r="L9" s="118"/>
      <c r="M9" s="6"/>
      <c r="N9" s="6"/>
      <c r="O9" s="6"/>
      <c r="P9" s="6"/>
      <c r="Q9" s="6"/>
      <c r="R9" s="7"/>
      <c r="T9" s="117"/>
      <c r="U9" s="118"/>
      <c r="V9" s="6"/>
      <c r="W9" s="6"/>
      <c r="X9" s="7"/>
    </row>
    <row r="10" spans="2:24" x14ac:dyDescent="0.15">
      <c r="B10" s="117"/>
      <c r="C10" s="118"/>
      <c r="D10" s="6"/>
      <c r="E10" s="6"/>
      <c r="F10" s="6"/>
      <c r="G10" s="6"/>
      <c r="H10" s="6"/>
      <c r="I10" s="7"/>
      <c r="K10" s="117">
        <f>ルシッド!N28</f>
        <v>0</v>
      </c>
      <c r="L10" s="118"/>
      <c r="M10" s="6"/>
      <c r="N10" s="6"/>
      <c r="O10" s="6"/>
      <c r="P10" s="6"/>
      <c r="Q10" s="6"/>
      <c r="R10" s="7"/>
      <c r="T10" s="117"/>
      <c r="U10" s="118"/>
      <c r="V10" s="6"/>
      <c r="W10" s="6"/>
      <c r="X10" s="7"/>
    </row>
    <row r="11" spans="2:24" x14ac:dyDescent="0.15">
      <c r="B11" s="117"/>
      <c r="C11" s="118"/>
      <c r="D11" s="6"/>
      <c r="E11" s="6"/>
      <c r="F11" s="6"/>
      <c r="G11" s="6"/>
      <c r="H11" s="6"/>
      <c r="I11" s="7"/>
      <c r="K11" s="117">
        <f>ルシッド!N29</f>
        <v>0</v>
      </c>
      <c r="L11" s="118"/>
      <c r="M11" s="6"/>
      <c r="N11" s="6"/>
      <c r="O11" s="6"/>
      <c r="P11" s="6"/>
      <c r="Q11" s="6"/>
      <c r="R11" s="7"/>
      <c r="T11" s="117"/>
      <c r="U11" s="118"/>
      <c r="V11" s="6"/>
      <c r="W11" s="6"/>
      <c r="X11" s="7"/>
    </row>
    <row r="12" spans="2:24" x14ac:dyDescent="0.15">
      <c r="B12" s="117"/>
      <c r="C12" s="118"/>
      <c r="D12" s="6"/>
      <c r="E12" s="6"/>
      <c r="F12" s="6"/>
      <c r="G12" s="6"/>
      <c r="H12" s="6"/>
      <c r="I12" s="7"/>
      <c r="K12" s="117"/>
      <c r="L12" s="118"/>
      <c r="M12" s="6"/>
      <c r="N12" s="6"/>
      <c r="O12" s="6"/>
      <c r="P12" s="6"/>
      <c r="Q12" s="6"/>
      <c r="R12" s="7"/>
      <c r="T12" s="117"/>
      <c r="U12" s="118"/>
      <c r="V12" s="6"/>
      <c r="W12" s="6"/>
      <c r="X12" s="7"/>
    </row>
    <row r="13" spans="2:24" ht="14.25" thickBot="1" x14ac:dyDescent="0.2">
      <c r="B13" s="119"/>
      <c r="C13" s="120"/>
      <c r="D13" s="20"/>
      <c r="E13" s="20"/>
      <c r="F13" s="20"/>
      <c r="G13" s="20"/>
      <c r="H13" s="20"/>
      <c r="I13" s="21"/>
      <c r="K13" s="119"/>
      <c r="L13" s="120"/>
      <c r="M13" s="20"/>
      <c r="N13" s="20"/>
      <c r="O13" s="20"/>
      <c r="P13" s="20"/>
      <c r="Q13" s="20"/>
      <c r="R13" s="21"/>
      <c r="T13" s="117"/>
      <c r="U13" s="118"/>
      <c r="V13" s="6"/>
      <c r="W13" s="6"/>
      <c r="X13" s="7"/>
    </row>
    <row r="14" spans="2:24" ht="14.25" thickBot="1" x14ac:dyDescent="0.2">
      <c r="T14" s="117"/>
      <c r="U14" s="118"/>
      <c r="V14" s="6"/>
      <c r="W14" s="6"/>
      <c r="X14" s="7"/>
    </row>
    <row r="15" spans="2:24" x14ac:dyDescent="0.15">
      <c r="B15" s="40" t="s">
        <v>61</v>
      </c>
      <c r="C15" s="42"/>
      <c r="D15" s="96"/>
      <c r="E15" s="96"/>
      <c r="F15" s="43"/>
      <c r="H15" s="40" t="s">
        <v>61</v>
      </c>
      <c r="I15" s="42"/>
      <c r="J15" s="96"/>
      <c r="K15" s="96"/>
      <c r="L15" s="43"/>
      <c r="N15" s="40" t="s">
        <v>61</v>
      </c>
      <c r="O15" s="42"/>
      <c r="P15" s="96"/>
      <c r="Q15" s="96"/>
      <c r="R15" s="43"/>
      <c r="T15" s="117"/>
      <c r="U15" s="118"/>
      <c r="V15" s="6"/>
      <c r="W15" s="6"/>
      <c r="X15" s="7"/>
    </row>
    <row r="16" spans="2:24" ht="14.25" thickBot="1" x14ac:dyDescent="0.2">
      <c r="B16" s="41"/>
      <c r="C16" s="44"/>
      <c r="D16" s="98"/>
      <c r="E16" s="98"/>
      <c r="F16" s="45"/>
      <c r="H16" s="41"/>
      <c r="I16" s="44"/>
      <c r="J16" s="98"/>
      <c r="K16" s="98"/>
      <c r="L16" s="45"/>
      <c r="N16" s="41"/>
      <c r="O16" s="44"/>
      <c r="P16" s="98"/>
      <c r="Q16" s="98"/>
      <c r="R16" s="45"/>
      <c r="T16" s="117"/>
      <c r="U16" s="118"/>
      <c r="V16" s="6"/>
      <c r="W16" s="6"/>
      <c r="X16" s="7"/>
    </row>
    <row r="17" spans="2:24" ht="14.25" thickBot="1" x14ac:dyDescent="0.2">
      <c r="B17" s="11" t="s">
        <v>64</v>
      </c>
      <c r="C17" s="46" t="s">
        <v>62</v>
      </c>
      <c r="D17" s="48"/>
      <c r="E17" s="11" t="s">
        <v>57</v>
      </c>
      <c r="F17" s="5" t="s">
        <v>63</v>
      </c>
      <c r="H17" s="11" t="s">
        <v>64</v>
      </c>
      <c r="I17" s="46" t="s">
        <v>62</v>
      </c>
      <c r="J17" s="48"/>
      <c r="K17" s="11" t="s">
        <v>57</v>
      </c>
      <c r="L17" s="5" t="s">
        <v>63</v>
      </c>
      <c r="N17" s="11" t="s">
        <v>64</v>
      </c>
      <c r="O17" s="46" t="s">
        <v>62</v>
      </c>
      <c r="P17" s="48"/>
      <c r="Q17" s="11" t="s">
        <v>57</v>
      </c>
      <c r="R17" s="5" t="s">
        <v>63</v>
      </c>
      <c r="T17" s="117"/>
      <c r="U17" s="118"/>
      <c r="V17" s="6"/>
      <c r="W17" s="6"/>
      <c r="X17" s="7"/>
    </row>
    <row r="18" spans="2:24" ht="14.25" thickBot="1" x14ac:dyDescent="0.2">
      <c r="B18" s="16">
        <v>1</v>
      </c>
      <c r="C18" s="115"/>
      <c r="D18" s="116"/>
      <c r="E18" s="23"/>
      <c r="F18" s="24"/>
      <c r="H18" s="16">
        <v>1</v>
      </c>
      <c r="I18" s="115"/>
      <c r="J18" s="116"/>
      <c r="K18" s="23"/>
      <c r="L18" s="24"/>
      <c r="N18" s="16">
        <v>1</v>
      </c>
      <c r="O18" s="115"/>
      <c r="P18" s="116"/>
      <c r="Q18" s="23"/>
      <c r="R18" s="24"/>
      <c r="T18" s="117"/>
      <c r="U18" s="118"/>
      <c r="V18" s="6"/>
      <c r="W18" s="6"/>
      <c r="X18" s="7"/>
    </row>
    <row r="19" spans="2:24" ht="14.25" thickBot="1" x14ac:dyDescent="0.2">
      <c r="B19" s="17">
        <v>2</v>
      </c>
      <c r="C19" s="117"/>
      <c r="D19" s="118"/>
      <c r="E19" s="6"/>
      <c r="F19" s="7"/>
      <c r="H19" s="17">
        <v>2</v>
      </c>
      <c r="I19" s="117"/>
      <c r="J19" s="118"/>
      <c r="K19" s="6"/>
      <c r="L19" s="7"/>
      <c r="N19" s="17">
        <v>2</v>
      </c>
      <c r="O19" s="117"/>
      <c r="P19" s="118"/>
      <c r="Q19" s="6"/>
      <c r="R19" s="7"/>
      <c r="T19" s="117"/>
      <c r="U19" s="118"/>
      <c r="V19" s="6"/>
      <c r="W19" s="6"/>
      <c r="X19" s="7"/>
    </row>
    <row r="20" spans="2:24" ht="14.25" thickBot="1" x14ac:dyDescent="0.2">
      <c r="B20" s="16">
        <v>3</v>
      </c>
      <c r="C20" s="117"/>
      <c r="D20" s="118"/>
      <c r="E20" s="6"/>
      <c r="F20" s="7"/>
      <c r="H20" s="16">
        <v>3</v>
      </c>
      <c r="I20" s="117"/>
      <c r="J20" s="118"/>
      <c r="K20" s="6"/>
      <c r="L20" s="7"/>
      <c r="N20" s="16">
        <v>3</v>
      </c>
      <c r="O20" s="117"/>
      <c r="P20" s="118"/>
      <c r="Q20" s="6"/>
      <c r="R20" s="7"/>
      <c r="T20" s="117"/>
      <c r="U20" s="118"/>
      <c r="V20" s="6"/>
      <c r="W20" s="6"/>
      <c r="X20" s="7"/>
    </row>
    <row r="21" spans="2:24" ht="14.25" thickBot="1" x14ac:dyDescent="0.2">
      <c r="B21" s="22">
        <v>4</v>
      </c>
      <c r="C21" s="119"/>
      <c r="D21" s="120"/>
      <c r="E21" s="20"/>
      <c r="F21" s="21"/>
      <c r="H21" s="22">
        <v>4</v>
      </c>
      <c r="I21" s="119"/>
      <c r="J21" s="120"/>
      <c r="K21" s="20"/>
      <c r="L21" s="21"/>
      <c r="N21" s="22">
        <v>4</v>
      </c>
      <c r="O21" s="119"/>
      <c r="P21" s="120"/>
      <c r="Q21" s="20"/>
      <c r="R21" s="21"/>
      <c r="T21" s="117"/>
      <c r="U21" s="118"/>
      <c r="V21" s="6"/>
      <c r="W21" s="6"/>
      <c r="X21" s="7"/>
    </row>
    <row r="22" spans="2:24" ht="14.25" thickBot="1" x14ac:dyDescent="0.2">
      <c r="T22" s="117"/>
      <c r="U22" s="118"/>
      <c r="V22" s="6"/>
      <c r="W22" s="6"/>
      <c r="X22" s="7"/>
    </row>
    <row r="23" spans="2:24" x14ac:dyDescent="0.15">
      <c r="B23" s="40" t="s">
        <v>61</v>
      </c>
      <c r="C23" s="42"/>
      <c r="D23" s="96"/>
      <c r="E23" s="96"/>
      <c r="F23" s="43"/>
      <c r="H23" s="40" t="s">
        <v>61</v>
      </c>
      <c r="I23" s="42"/>
      <c r="J23" s="96"/>
      <c r="K23" s="96"/>
      <c r="L23" s="43"/>
      <c r="N23" s="40" t="s">
        <v>61</v>
      </c>
      <c r="O23" s="42"/>
      <c r="P23" s="96"/>
      <c r="Q23" s="96"/>
      <c r="R23" s="43"/>
      <c r="T23" s="117"/>
      <c r="U23" s="118"/>
      <c r="V23" s="6"/>
      <c r="W23" s="6"/>
      <c r="X23" s="7"/>
    </row>
    <row r="24" spans="2:24" ht="14.25" thickBot="1" x14ac:dyDescent="0.2">
      <c r="B24" s="41"/>
      <c r="C24" s="44"/>
      <c r="D24" s="98"/>
      <c r="E24" s="98"/>
      <c r="F24" s="45"/>
      <c r="H24" s="41"/>
      <c r="I24" s="44"/>
      <c r="J24" s="98"/>
      <c r="K24" s="98"/>
      <c r="L24" s="45"/>
      <c r="N24" s="41"/>
      <c r="O24" s="44"/>
      <c r="P24" s="98"/>
      <c r="Q24" s="98"/>
      <c r="R24" s="45"/>
      <c r="T24" s="117"/>
      <c r="U24" s="118"/>
      <c r="V24" s="6"/>
      <c r="W24" s="6"/>
      <c r="X24" s="7"/>
    </row>
    <row r="25" spans="2:24" ht="14.25" thickBot="1" x14ac:dyDescent="0.2">
      <c r="B25" s="11" t="s">
        <v>64</v>
      </c>
      <c r="C25" s="46" t="s">
        <v>62</v>
      </c>
      <c r="D25" s="48"/>
      <c r="E25" s="11" t="s">
        <v>57</v>
      </c>
      <c r="F25" s="5" t="s">
        <v>63</v>
      </c>
      <c r="H25" s="11" t="s">
        <v>64</v>
      </c>
      <c r="I25" s="46" t="s">
        <v>62</v>
      </c>
      <c r="J25" s="48"/>
      <c r="K25" s="11" t="s">
        <v>57</v>
      </c>
      <c r="L25" s="5" t="s">
        <v>63</v>
      </c>
      <c r="N25" s="11" t="s">
        <v>64</v>
      </c>
      <c r="O25" s="46" t="s">
        <v>62</v>
      </c>
      <c r="P25" s="48"/>
      <c r="Q25" s="11" t="s">
        <v>57</v>
      </c>
      <c r="R25" s="5" t="s">
        <v>63</v>
      </c>
      <c r="T25" s="117"/>
      <c r="U25" s="118"/>
      <c r="V25" s="6"/>
      <c r="W25" s="6"/>
      <c r="X25" s="7"/>
    </row>
    <row r="26" spans="2:24" ht="14.25" thickBot="1" x14ac:dyDescent="0.2">
      <c r="B26" s="16">
        <v>1</v>
      </c>
      <c r="C26" s="115"/>
      <c r="D26" s="116"/>
      <c r="E26" s="23"/>
      <c r="F26" s="24"/>
      <c r="H26" s="16">
        <v>1</v>
      </c>
      <c r="I26" s="115"/>
      <c r="J26" s="116"/>
      <c r="K26" s="23"/>
      <c r="L26" s="24"/>
      <c r="N26" s="16">
        <v>1</v>
      </c>
      <c r="O26" s="115"/>
      <c r="P26" s="116"/>
      <c r="Q26" s="23"/>
      <c r="R26" s="24"/>
      <c r="T26" s="117"/>
      <c r="U26" s="118"/>
      <c r="V26" s="6"/>
      <c r="W26" s="6"/>
      <c r="X26" s="7"/>
    </row>
    <row r="27" spans="2:24" ht="14.25" thickBot="1" x14ac:dyDescent="0.2">
      <c r="B27" s="17">
        <v>2</v>
      </c>
      <c r="C27" s="117"/>
      <c r="D27" s="118"/>
      <c r="E27" s="6"/>
      <c r="F27" s="7"/>
      <c r="H27" s="17">
        <v>2</v>
      </c>
      <c r="I27" s="117"/>
      <c r="J27" s="118"/>
      <c r="K27" s="6"/>
      <c r="L27" s="7"/>
      <c r="N27" s="17">
        <v>2</v>
      </c>
      <c r="O27" s="117"/>
      <c r="P27" s="118"/>
      <c r="Q27" s="6"/>
      <c r="R27" s="7"/>
      <c r="T27" s="117"/>
      <c r="U27" s="118"/>
      <c r="V27" s="6"/>
      <c r="W27" s="6"/>
      <c r="X27" s="7"/>
    </row>
    <row r="28" spans="2:24" ht="14.25" thickBot="1" x14ac:dyDescent="0.2">
      <c r="B28" s="16">
        <v>3</v>
      </c>
      <c r="C28" s="117"/>
      <c r="D28" s="118"/>
      <c r="E28" s="6"/>
      <c r="F28" s="7"/>
      <c r="H28" s="16">
        <v>3</v>
      </c>
      <c r="I28" s="117"/>
      <c r="J28" s="118"/>
      <c r="K28" s="6"/>
      <c r="L28" s="7"/>
      <c r="N28" s="16">
        <v>3</v>
      </c>
      <c r="O28" s="117"/>
      <c r="P28" s="118"/>
      <c r="Q28" s="6"/>
      <c r="R28" s="7"/>
      <c r="T28" s="117"/>
      <c r="U28" s="118"/>
      <c r="V28" s="6"/>
      <c r="W28" s="6"/>
      <c r="X28" s="7"/>
    </row>
    <row r="29" spans="2:24" ht="14.25" thickBot="1" x14ac:dyDescent="0.2">
      <c r="B29" s="22">
        <v>4</v>
      </c>
      <c r="C29" s="119"/>
      <c r="D29" s="120"/>
      <c r="E29" s="20"/>
      <c r="F29" s="21"/>
      <c r="H29" s="22">
        <v>4</v>
      </c>
      <c r="I29" s="119"/>
      <c r="J29" s="120"/>
      <c r="K29" s="20"/>
      <c r="L29" s="21"/>
      <c r="N29" s="22">
        <v>4</v>
      </c>
      <c r="O29" s="119"/>
      <c r="P29" s="120"/>
      <c r="Q29" s="20"/>
      <c r="R29" s="21"/>
      <c r="T29" s="117"/>
      <c r="U29" s="118"/>
      <c r="V29" s="6"/>
      <c r="W29" s="6"/>
      <c r="X29" s="7"/>
    </row>
    <row r="30" spans="2:24" ht="14.25" thickBot="1" x14ac:dyDescent="0.2">
      <c r="T30" s="117"/>
      <c r="U30" s="118"/>
      <c r="V30" s="6"/>
      <c r="W30" s="6"/>
      <c r="X30" s="7"/>
    </row>
    <row r="31" spans="2:24" x14ac:dyDescent="0.15">
      <c r="B31" s="40" t="s">
        <v>61</v>
      </c>
      <c r="C31" s="42"/>
      <c r="D31" s="96"/>
      <c r="E31" s="96"/>
      <c r="F31" s="43"/>
      <c r="H31" s="40" t="s">
        <v>61</v>
      </c>
      <c r="I31" s="42"/>
      <c r="J31" s="96"/>
      <c r="K31" s="96"/>
      <c r="L31" s="43"/>
      <c r="N31" s="40" t="s">
        <v>61</v>
      </c>
      <c r="O31" s="42"/>
      <c r="P31" s="96"/>
      <c r="Q31" s="96"/>
      <c r="R31" s="43"/>
      <c r="T31" s="117"/>
      <c r="U31" s="118"/>
      <c r="V31" s="6"/>
      <c r="W31" s="6"/>
      <c r="X31" s="7"/>
    </row>
    <row r="32" spans="2:24" ht="14.25" thickBot="1" x14ac:dyDescent="0.2">
      <c r="B32" s="41"/>
      <c r="C32" s="44"/>
      <c r="D32" s="98"/>
      <c r="E32" s="98"/>
      <c r="F32" s="45"/>
      <c r="H32" s="41"/>
      <c r="I32" s="44"/>
      <c r="J32" s="98"/>
      <c r="K32" s="98"/>
      <c r="L32" s="45"/>
      <c r="N32" s="41"/>
      <c r="O32" s="44"/>
      <c r="P32" s="98"/>
      <c r="Q32" s="98"/>
      <c r="R32" s="45"/>
      <c r="T32" s="117"/>
      <c r="U32" s="118"/>
      <c r="V32" s="6"/>
      <c r="W32" s="6"/>
      <c r="X32" s="7"/>
    </row>
    <row r="33" spans="2:24" ht="14.25" thickBot="1" x14ac:dyDescent="0.2">
      <c r="B33" s="11" t="s">
        <v>64</v>
      </c>
      <c r="C33" s="46" t="s">
        <v>62</v>
      </c>
      <c r="D33" s="48"/>
      <c r="E33" s="11" t="s">
        <v>57</v>
      </c>
      <c r="F33" s="5" t="s">
        <v>63</v>
      </c>
      <c r="H33" s="11" t="s">
        <v>64</v>
      </c>
      <c r="I33" s="46" t="s">
        <v>62</v>
      </c>
      <c r="J33" s="48"/>
      <c r="K33" s="11" t="s">
        <v>57</v>
      </c>
      <c r="L33" s="5" t="s">
        <v>63</v>
      </c>
      <c r="N33" s="11" t="s">
        <v>64</v>
      </c>
      <c r="O33" s="46" t="s">
        <v>62</v>
      </c>
      <c r="P33" s="48"/>
      <c r="Q33" s="11" t="s">
        <v>57</v>
      </c>
      <c r="R33" s="5" t="s">
        <v>63</v>
      </c>
      <c r="T33" s="117"/>
      <c r="U33" s="118"/>
      <c r="V33" s="6"/>
      <c r="W33" s="6"/>
      <c r="X33" s="7"/>
    </row>
    <row r="34" spans="2:24" ht="14.25" thickBot="1" x14ac:dyDescent="0.2">
      <c r="B34" s="16">
        <v>1</v>
      </c>
      <c r="C34" s="115"/>
      <c r="D34" s="116"/>
      <c r="E34" s="23"/>
      <c r="F34" s="24"/>
      <c r="H34" s="16">
        <v>1</v>
      </c>
      <c r="I34" s="115"/>
      <c r="J34" s="116"/>
      <c r="K34" s="23"/>
      <c r="L34" s="24"/>
      <c r="N34" s="16">
        <v>1</v>
      </c>
      <c r="O34" s="115"/>
      <c r="P34" s="116"/>
      <c r="Q34" s="23"/>
      <c r="R34" s="24"/>
      <c r="T34" s="117"/>
      <c r="U34" s="118"/>
      <c r="V34" s="6"/>
      <c r="W34" s="6"/>
      <c r="X34" s="7"/>
    </row>
    <row r="35" spans="2:24" ht="14.25" thickBot="1" x14ac:dyDescent="0.2">
      <c r="B35" s="17">
        <v>2</v>
      </c>
      <c r="C35" s="117"/>
      <c r="D35" s="118"/>
      <c r="E35" s="6"/>
      <c r="F35" s="7"/>
      <c r="H35" s="17">
        <v>2</v>
      </c>
      <c r="I35" s="117"/>
      <c r="J35" s="118"/>
      <c r="K35" s="6"/>
      <c r="L35" s="7"/>
      <c r="N35" s="17">
        <v>2</v>
      </c>
      <c r="O35" s="117"/>
      <c r="P35" s="118"/>
      <c r="Q35" s="6"/>
      <c r="R35" s="7"/>
      <c r="T35" s="117"/>
      <c r="U35" s="118"/>
      <c r="V35" s="6"/>
      <c r="W35" s="6"/>
      <c r="X35" s="7"/>
    </row>
    <row r="36" spans="2:24" ht="14.25" thickBot="1" x14ac:dyDescent="0.2">
      <c r="B36" s="16">
        <v>3</v>
      </c>
      <c r="C36" s="117"/>
      <c r="D36" s="118"/>
      <c r="E36" s="6"/>
      <c r="F36" s="7"/>
      <c r="H36" s="16">
        <v>3</v>
      </c>
      <c r="I36" s="117"/>
      <c r="J36" s="118"/>
      <c r="K36" s="6"/>
      <c r="L36" s="7"/>
      <c r="N36" s="16">
        <v>3</v>
      </c>
      <c r="O36" s="117"/>
      <c r="P36" s="118"/>
      <c r="Q36" s="6"/>
      <c r="R36" s="7"/>
      <c r="T36" s="117"/>
      <c r="U36" s="118"/>
      <c r="V36" s="6"/>
      <c r="W36" s="6"/>
      <c r="X36" s="7"/>
    </row>
    <row r="37" spans="2:24" ht="14.25" thickBot="1" x14ac:dyDescent="0.2">
      <c r="B37" s="22">
        <v>4</v>
      </c>
      <c r="C37" s="119"/>
      <c r="D37" s="120"/>
      <c r="E37" s="20"/>
      <c r="F37" s="21"/>
      <c r="H37" s="22">
        <v>4</v>
      </c>
      <c r="I37" s="119"/>
      <c r="J37" s="120"/>
      <c r="K37" s="20"/>
      <c r="L37" s="21"/>
      <c r="N37" s="22">
        <v>4</v>
      </c>
      <c r="O37" s="119"/>
      <c r="P37" s="120"/>
      <c r="Q37" s="20"/>
      <c r="R37" s="21"/>
      <c r="T37" s="119"/>
      <c r="U37" s="120"/>
      <c r="V37" s="20"/>
      <c r="W37" s="20"/>
      <c r="X37" s="21"/>
    </row>
  </sheetData>
  <mergeCells count="120"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26:U26"/>
    <mergeCell ref="T27:U27"/>
    <mergeCell ref="T28:U28"/>
    <mergeCell ref="N31:N32"/>
    <mergeCell ref="O31:R32"/>
    <mergeCell ref="O33:P33"/>
    <mergeCell ref="N23:N24"/>
    <mergeCell ref="O23:R24"/>
    <mergeCell ref="O27:P27"/>
    <mergeCell ref="O28:P28"/>
    <mergeCell ref="O34:P34"/>
    <mergeCell ref="O35:P35"/>
    <mergeCell ref="O36:P36"/>
    <mergeCell ref="O37:P37"/>
    <mergeCell ref="T29:U29"/>
    <mergeCell ref="T30:U30"/>
    <mergeCell ref="T31:U31"/>
    <mergeCell ref="T32:U32"/>
    <mergeCell ref="T33:U33"/>
    <mergeCell ref="T34:U34"/>
    <mergeCell ref="T35:U35"/>
    <mergeCell ref="T36:U36"/>
    <mergeCell ref="T37:U37"/>
    <mergeCell ref="O29:P29"/>
    <mergeCell ref="T9:U9"/>
    <mergeCell ref="T10:U10"/>
    <mergeCell ref="B11:C11"/>
    <mergeCell ref="B15:B16"/>
    <mergeCell ref="T12:U12"/>
    <mergeCell ref="T11:U11"/>
    <mergeCell ref="B12:C12"/>
    <mergeCell ref="B13:C13"/>
    <mergeCell ref="K12:L12"/>
    <mergeCell ref="K13:L13"/>
    <mergeCell ref="N15:N16"/>
    <mergeCell ref="O15:R16"/>
    <mergeCell ref="T14:U14"/>
    <mergeCell ref="T15:U15"/>
    <mergeCell ref="T16:U16"/>
    <mergeCell ref="B23:B24"/>
    <mergeCell ref="C15:F16"/>
    <mergeCell ref="C18:D18"/>
    <mergeCell ref="C19:D19"/>
    <mergeCell ref="C20:D20"/>
    <mergeCell ref="C21:D21"/>
    <mergeCell ref="C17:D17"/>
    <mergeCell ref="H15:H16"/>
    <mergeCell ref="I15:L16"/>
    <mergeCell ref="I17:J17"/>
    <mergeCell ref="I18:J18"/>
    <mergeCell ref="I19:J19"/>
    <mergeCell ref="I20:J20"/>
    <mergeCell ref="I21:J21"/>
    <mergeCell ref="B3:C3"/>
    <mergeCell ref="B4:C4"/>
    <mergeCell ref="B5:C5"/>
    <mergeCell ref="B6:C6"/>
    <mergeCell ref="B7:C7"/>
    <mergeCell ref="B8:C8"/>
    <mergeCell ref="B10:C10"/>
    <mergeCell ref="B9:C9"/>
    <mergeCell ref="T13:U13"/>
    <mergeCell ref="T3:X3"/>
    <mergeCell ref="K3:L3"/>
    <mergeCell ref="K4:L4"/>
    <mergeCell ref="K5:L5"/>
    <mergeCell ref="K6:L6"/>
    <mergeCell ref="K7:L7"/>
    <mergeCell ref="K8:L8"/>
    <mergeCell ref="K9:L9"/>
    <mergeCell ref="K10:L10"/>
    <mergeCell ref="K11:L11"/>
    <mergeCell ref="T4:U4"/>
    <mergeCell ref="T5:U5"/>
    <mergeCell ref="T6:U6"/>
    <mergeCell ref="T7:U7"/>
    <mergeCell ref="T8:U8"/>
    <mergeCell ref="O17:P17"/>
    <mergeCell ref="O18:P18"/>
    <mergeCell ref="O19:P19"/>
    <mergeCell ref="O20:P20"/>
    <mergeCell ref="O21:P21"/>
    <mergeCell ref="C23:F24"/>
    <mergeCell ref="C25:D25"/>
    <mergeCell ref="C26:D26"/>
    <mergeCell ref="O26:P26"/>
    <mergeCell ref="O25:P25"/>
    <mergeCell ref="C27:D27"/>
    <mergeCell ref="C28:D28"/>
    <mergeCell ref="C29:D29"/>
    <mergeCell ref="H23:H24"/>
    <mergeCell ref="I23:L24"/>
    <mergeCell ref="I25:J25"/>
    <mergeCell ref="I26:J26"/>
    <mergeCell ref="I27:J27"/>
    <mergeCell ref="I28:J28"/>
    <mergeCell ref="I29:J29"/>
    <mergeCell ref="B31:B32"/>
    <mergeCell ref="C31:F32"/>
    <mergeCell ref="C33:D33"/>
    <mergeCell ref="C34:D34"/>
    <mergeCell ref="C35:D35"/>
    <mergeCell ref="C36:D36"/>
    <mergeCell ref="C37:D37"/>
    <mergeCell ref="H31:H32"/>
    <mergeCell ref="I31:L32"/>
    <mergeCell ref="I33:J33"/>
    <mergeCell ref="I34:J34"/>
    <mergeCell ref="I35:J35"/>
    <mergeCell ref="I36:J36"/>
    <mergeCell ref="I37:J37"/>
  </mergeCells>
  <phoneticPr fontId="1"/>
  <dataValidations count="5">
    <dataValidation type="list" allowBlank="1" showInputMessage="1" showErrorMessage="1" sqref="E4:E13 N4:N13" xr:uid="{0C55EAED-5FBE-4779-A10F-966E7D4B21A0}">
      <formula1>"パッシブ,アクション,リアクション,アクション／魔法,リアクション／魔法"</formula1>
    </dataValidation>
    <dataValidation type="list" allowBlank="1" showInputMessage="1" showErrorMessage="1" sqref="P4:P13 G4:G13" xr:uid="{D4636DFB-7C9F-48A8-B51E-26ADC6550039}">
      <formula1>"近,中,遠,武器,武器／近"</formula1>
    </dataValidation>
    <dataValidation type="list" allowBlank="1" showInputMessage="1" showErrorMessage="1" sqref="I4:I13" xr:uid="{78B7BA8A-B52E-4456-AA01-A18E0F72C576}">
      <formula1>"学識,戦闘,探索,一般,熟練,なし"</formula1>
    </dataValidation>
    <dataValidation type="list" allowBlank="1" showInputMessage="1" showErrorMessage="1" sqref="V5:V37" xr:uid="{32F2D210-C322-4722-A1FC-C4603B6F1A8F}">
      <formula1>"【筋力】,【技量】,【敏捷】,【知力】,【精神】,【異能】,不特定"</formula1>
    </dataValidation>
    <dataValidation type="list" allowBlank="1" showInputMessage="1" showErrorMessage="1" sqref="Q4:Q13" xr:uid="{8085C1DF-454F-4666-97D6-356206FD9687}">
      <formula1>"変異"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1862E-60F2-449A-B512-50E905FE5079}">
  <dimension ref="B2:Q33"/>
  <sheetViews>
    <sheetView tabSelected="1" workbookViewId="0">
      <selection activeCell="N20" sqref="N20:O21"/>
    </sheetView>
  </sheetViews>
  <sheetFormatPr defaultRowHeight="13.5" x14ac:dyDescent="0.15"/>
  <sheetData>
    <row r="2" spans="2:17" ht="14.25" thickBot="1" x14ac:dyDescent="0.2"/>
    <row r="3" spans="2:17" ht="14.25" thickBot="1" x14ac:dyDescent="0.2">
      <c r="B3" s="143" t="s">
        <v>81</v>
      </c>
      <c r="C3" s="146"/>
      <c r="D3" s="76"/>
      <c r="E3" s="77"/>
      <c r="F3" s="77"/>
      <c r="G3" s="78"/>
      <c r="I3" s="133" t="s">
        <v>82</v>
      </c>
      <c r="J3" s="134"/>
      <c r="K3" s="134"/>
      <c r="L3" s="134"/>
      <c r="M3" s="134"/>
      <c r="N3" s="134"/>
      <c r="O3" s="134"/>
      <c r="P3" s="134"/>
      <c r="Q3" s="135"/>
    </row>
    <row r="4" spans="2:17" ht="14.25" thickBot="1" x14ac:dyDescent="0.2">
      <c r="B4" s="144"/>
      <c r="C4" s="147"/>
      <c r="D4" s="79"/>
      <c r="E4" s="80"/>
      <c r="F4" s="80"/>
      <c r="G4" s="81"/>
      <c r="I4" s="136" t="s">
        <v>83</v>
      </c>
      <c r="J4" s="130" t="s">
        <v>84</v>
      </c>
      <c r="K4" s="123" t="s">
        <v>85</v>
      </c>
      <c r="L4" s="123" t="s">
        <v>86</v>
      </c>
      <c r="M4" s="149" t="s">
        <v>87</v>
      </c>
      <c r="N4" s="130" t="s">
        <v>88</v>
      </c>
      <c r="O4" s="123"/>
      <c r="P4" s="123" t="s">
        <v>85</v>
      </c>
      <c r="Q4" s="125" t="s">
        <v>89</v>
      </c>
    </row>
    <row r="5" spans="2:17" ht="14.25" thickBot="1" x14ac:dyDescent="0.2">
      <c r="B5" s="143" t="s">
        <v>90</v>
      </c>
      <c r="C5" s="146"/>
      <c r="D5" s="76"/>
      <c r="E5" s="77"/>
      <c r="F5" s="77"/>
      <c r="G5" s="78"/>
      <c r="I5" s="137"/>
      <c r="J5" s="131"/>
      <c r="K5" s="124"/>
      <c r="L5" s="124"/>
      <c r="M5" s="150"/>
      <c r="N5" s="131"/>
      <c r="O5" s="124"/>
      <c r="P5" s="124"/>
      <c r="Q5" s="126"/>
    </row>
    <row r="6" spans="2:17" ht="14.25" thickBot="1" x14ac:dyDescent="0.2">
      <c r="B6" s="144"/>
      <c r="C6" s="147"/>
      <c r="D6" s="79"/>
      <c r="E6" s="80"/>
      <c r="F6" s="80"/>
      <c r="G6" s="81"/>
      <c r="I6" s="127" t="s">
        <v>13</v>
      </c>
      <c r="J6" s="87"/>
      <c r="K6" s="86"/>
      <c r="L6" s="86">
        <f>SUM(J6-K6)</f>
        <v>0</v>
      </c>
      <c r="M6" s="148">
        <f>SUM(K6/5)</f>
        <v>0</v>
      </c>
      <c r="N6" s="57"/>
      <c r="O6" s="58"/>
      <c r="P6" s="31"/>
      <c r="Q6" s="2">
        <f t="shared" ref="Q6:Q13" si="0">IF(P6="退化",2,0)</f>
        <v>0</v>
      </c>
    </row>
    <row r="7" spans="2:17" ht="14.25" thickBot="1" x14ac:dyDescent="0.2">
      <c r="B7" s="143" t="s">
        <v>91</v>
      </c>
      <c r="C7" s="146"/>
      <c r="D7" s="76"/>
      <c r="E7" s="77"/>
      <c r="F7" s="77"/>
      <c r="G7" s="78"/>
      <c r="I7" s="129"/>
      <c r="J7" s="83"/>
      <c r="K7" s="62"/>
      <c r="L7" s="62"/>
      <c r="M7" s="138"/>
      <c r="N7" s="49"/>
      <c r="O7" s="36"/>
      <c r="P7" s="32"/>
      <c r="Q7" s="7">
        <f t="shared" si="0"/>
        <v>0</v>
      </c>
    </row>
    <row r="8" spans="2:17" ht="14.25" thickBot="1" x14ac:dyDescent="0.2">
      <c r="B8" s="144"/>
      <c r="C8" s="147"/>
      <c r="D8" s="79"/>
      <c r="E8" s="80"/>
      <c r="F8" s="80"/>
      <c r="G8" s="81"/>
      <c r="I8" s="127" t="s">
        <v>14</v>
      </c>
      <c r="J8" s="83"/>
      <c r="K8" s="62"/>
      <c r="L8" s="62">
        <f>SUM(J8-K8)</f>
        <v>0</v>
      </c>
      <c r="M8" s="138">
        <f>SUM(K8/5)</f>
        <v>0</v>
      </c>
      <c r="N8" s="49"/>
      <c r="O8" s="36"/>
      <c r="P8" s="32"/>
      <c r="Q8" s="7">
        <f t="shared" si="0"/>
        <v>0</v>
      </c>
    </row>
    <row r="9" spans="2:17" ht="14.25" thickBot="1" x14ac:dyDescent="0.2">
      <c r="I9" s="128"/>
      <c r="J9" s="83"/>
      <c r="K9" s="62"/>
      <c r="L9" s="62"/>
      <c r="M9" s="138"/>
      <c r="N9" s="49"/>
      <c r="O9" s="36"/>
      <c r="P9" s="32"/>
      <c r="Q9" s="7">
        <f t="shared" si="0"/>
        <v>0</v>
      </c>
    </row>
    <row r="10" spans="2:17" x14ac:dyDescent="0.15">
      <c r="B10" s="143" t="s">
        <v>53</v>
      </c>
      <c r="C10" s="63"/>
      <c r="D10" s="85" t="s">
        <v>92</v>
      </c>
      <c r="E10" s="145">
        <f>SUM(M6:M17,Q6:Q13,Q16)</f>
        <v>0</v>
      </c>
      <c r="F10" s="85" t="s">
        <v>93</v>
      </c>
      <c r="G10" s="145">
        <f>SUM(M22:M33,Q22:Q29,Q32)</f>
        <v>0</v>
      </c>
      <c r="I10" s="129" t="s">
        <v>15</v>
      </c>
      <c r="J10" s="83"/>
      <c r="K10" s="62"/>
      <c r="L10" s="62">
        <f>SUM(J10-K10)</f>
        <v>0</v>
      </c>
      <c r="M10" s="138">
        <f>SUM(K10/5)</f>
        <v>0</v>
      </c>
      <c r="N10" s="49"/>
      <c r="O10" s="36"/>
      <c r="P10" s="32"/>
      <c r="Q10" s="7">
        <f t="shared" si="0"/>
        <v>0</v>
      </c>
    </row>
    <row r="11" spans="2:17" ht="14.25" thickBot="1" x14ac:dyDescent="0.2">
      <c r="B11" s="144"/>
      <c r="C11" s="64"/>
      <c r="D11" s="41"/>
      <c r="E11" s="64"/>
      <c r="F11" s="41"/>
      <c r="G11" s="64"/>
      <c r="I11" s="129"/>
      <c r="J11" s="83"/>
      <c r="K11" s="62"/>
      <c r="L11" s="62"/>
      <c r="M11" s="138"/>
      <c r="N11" s="49"/>
      <c r="O11" s="36"/>
      <c r="P11" s="32"/>
      <c r="Q11" s="7">
        <f t="shared" si="0"/>
        <v>0</v>
      </c>
    </row>
    <row r="12" spans="2:17" ht="14.25" thickBot="1" x14ac:dyDescent="0.2">
      <c r="I12" s="127" t="s">
        <v>16</v>
      </c>
      <c r="J12" s="83"/>
      <c r="K12" s="62"/>
      <c r="L12" s="62">
        <f>SUM(J12-K12)</f>
        <v>0</v>
      </c>
      <c r="M12" s="138">
        <f>SUM(K12/5)</f>
        <v>0</v>
      </c>
      <c r="N12" s="49"/>
      <c r="O12" s="36"/>
      <c r="P12" s="32"/>
      <c r="Q12" s="7">
        <f t="shared" si="0"/>
        <v>0</v>
      </c>
    </row>
    <row r="13" spans="2:17" ht="14.25" thickBot="1" x14ac:dyDescent="0.2">
      <c r="B13" s="34" t="s">
        <v>55</v>
      </c>
      <c r="C13" s="82"/>
      <c r="D13" s="82"/>
      <c r="E13" s="82"/>
      <c r="F13" s="82"/>
      <c r="G13" s="35"/>
      <c r="I13" s="128"/>
      <c r="J13" s="83"/>
      <c r="K13" s="62"/>
      <c r="L13" s="62"/>
      <c r="M13" s="138"/>
      <c r="N13" s="50"/>
      <c r="O13" s="51"/>
      <c r="P13" s="33"/>
      <c r="Q13" s="1">
        <f t="shared" si="0"/>
        <v>0</v>
      </c>
    </row>
    <row r="14" spans="2:17" ht="14.25" thickBot="1" x14ac:dyDescent="0.2">
      <c r="B14" s="140" t="s">
        <v>74</v>
      </c>
      <c r="C14" s="141"/>
      <c r="D14" s="142"/>
      <c r="E14" s="140" t="s">
        <v>49</v>
      </c>
      <c r="F14" s="141"/>
      <c r="G14" s="142"/>
      <c r="I14" s="129" t="s">
        <v>17</v>
      </c>
      <c r="J14" s="83"/>
      <c r="K14" s="62"/>
      <c r="L14" s="62">
        <f>SUM(J14-K14)</f>
        <v>0</v>
      </c>
      <c r="M14" s="138">
        <f>SUM(K14/5)</f>
        <v>0</v>
      </c>
      <c r="N14" s="130" t="s">
        <v>94</v>
      </c>
      <c r="O14" s="123" t="s">
        <v>85</v>
      </c>
      <c r="P14" s="123" t="s">
        <v>86</v>
      </c>
      <c r="Q14" s="125" t="s">
        <v>89</v>
      </c>
    </row>
    <row r="15" spans="2:17" ht="14.25" thickBot="1" x14ac:dyDescent="0.2">
      <c r="B15" s="91"/>
      <c r="C15" s="92"/>
      <c r="D15" s="92"/>
      <c r="E15" s="95"/>
      <c r="F15" s="96"/>
      <c r="G15" s="43"/>
      <c r="I15" s="129"/>
      <c r="J15" s="83"/>
      <c r="K15" s="62"/>
      <c r="L15" s="62"/>
      <c r="M15" s="138"/>
      <c r="N15" s="131"/>
      <c r="O15" s="124"/>
      <c r="P15" s="124"/>
      <c r="Q15" s="126"/>
    </row>
    <row r="16" spans="2:17" ht="14.25" thickBot="1" x14ac:dyDescent="0.2">
      <c r="B16" s="93"/>
      <c r="C16" s="94"/>
      <c r="D16" s="94"/>
      <c r="E16" s="97"/>
      <c r="F16" s="98"/>
      <c r="G16" s="45"/>
      <c r="I16" s="127" t="s">
        <v>18</v>
      </c>
      <c r="J16" s="83"/>
      <c r="K16" s="62"/>
      <c r="L16" s="62">
        <f>SUM(J16-K16)</f>
        <v>0</v>
      </c>
      <c r="M16" s="138">
        <f>SUM(K16/5)</f>
        <v>0</v>
      </c>
      <c r="N16" s="87"/>
      <c r="O16" s="86"/>
      <c r="P16" s="86">
        <f>SUM(N16-O16)</f>
        <v>0</v>
      </c>
      <c r="Q16" s="54">
        <f>SUM(O16*3)</f>
        <v>0</v>
      </c>
    </row>
    <row r="17" spans="2:17" ht="14.25" thickBot="1" x14ac:dyDescent="0.2">
      <c r="I17" s="128"/>
      <c r="J17" s="84"/>
      <c r="K17" s="66"/>
      <c r="L17" s="66"/>
      <c r="M17" s="139"/>
      <c r="N17" s="84"/>
      <c r="O17" s="66"/>
      <c r="P17" s="66"/>
      <c r="Q17" s="53"/>
    </row>
    <row r="18" spans="2:17" ht="14.25" thickBot="1" x14ac:dyDescent="0.2">
      <c r="B18" s="34" t="s">
        <v>6</v>
      </c>
      <c r="C18" s="82"/>
      <c r="D18" s="82"/>
      <c r="E18" s="82"/>
      <c r="F18" s="82"/>
      <c r="G18" s="35"/>
    </row>
    <row r="19" spans="2:17" ht="14.25" thickBot="1" x14ac:dyDescent="0.2">
      <c r="B19" s="105"/>
      <c r="C19" s="106"/>
      <c r="D19" s="106"/>
      <c r="E19" s="106"/>
      <c r="F19" s="106"/>
      <c r="G19" s="107"/>
      <c r="I19" s="133" t="s">
        <v>95</v>
      </c>
      <c r="J19" s="134"/>
      <c r="K19" s="134"/>
      <c r="L19" s="134"/>
      <c r="M19" s="134"/>
      <c r="N19" s="134"/>
      <c r="O19" s="134"/>
      <c r="P19" s="134"/>
      <c r="Q19" s="135"/>
    </row>
    <row r="20" spans="2:17" x14ac:dyDescent="0.15">
      <c r="B20" s="108"/>
      <c r="C20" s="109"/>
      <c r="D20" s="109"/>
      <c r="E20" s="109"/>
      <c r="F20" s="109"/>
      <c r="G20" s="110"/>
      <c r="I20" s="136" t="s">
        <v>83</v>
      </c>
      <c r="J20" s="130" t="s">
        <v>2</v>
      </c>
      <c r="K20" s="123" t="s">
        <v>96</v>
      </c>
      <c r="L20" s="123" t="s">
        <v>97</v>
      </c>
      <c r="M20" s="125" t="s">
        <v>98</v>
      </c>
      <c r="N20" s="132" t="s">
        <v>99</v>
      </c>
      <c r="O20" s="123"/>
      <c r="P20" s="123" t="s">
        <v>96</v>
      </c>
      <c r="Q20" s="125" t="s">
        <v>98</v>
      </c>
    </row>
    <row r="21" spans="2:17" ht="14.25" thickBot="1" x14ac:dyDescent="0.2">
      <c r="B21" s="108"/>
      <c r="C21" s="109"/>
      <c r="D21" s="109"/>
      <c r="E21" s="109"/>
      <c r="F21" s="109"/>
      <c r="G21" s="110"/>
      <c r="I21" s="137"/>
      <c r="J21" s="131"/>
      <c r="K21" s="124"/>
      <c r="L21" s="124"/>
      <c r="M21" s="126"/>
      <c r="N21" s="131"/>
      <c r="O21" s="124"/>
      <c r="P21" s="124"/>
      <c r="Q21" s="126"/>
    </row>
    <row r="22" spans="2:17" x14ac:dyDescent="0.15">
      <c r="B22" s="108"/>
      <c r="C22" s="109"/>
      <c r="D22" s="109"/>
      <c r="E22" s="109"/>
      <c r="F22" s="109"/>
      <c r="G22" s="110"/>
      <c r="I22" s="127" t="s">
        <v>13</v>
      </c>
      <c r="J22" s="87">
        <f>L6</f>
        <v>0</v>
      </c>
      <c r="K22" s="86"/>
      <c r="L22" s="86">
        <f>SUM(J22+K22)</f>
        <v>0</v>
      </c>
      <c r="M22" s="54">
        <f>IF(K22&gt;1,(K22/5)+1,0)</f>
        <v>0</v>
      </c>
      <c r="N22" s="57"/>
      <c r="O22" s="58"/>
      <c r="P22" s="31"/>
      <c r="Q22" s="2">
        <f t="shared" ref="Q22:Q29" si="1">IF(P22="進化",3,0)</f>
        <v>0</v>
      </c>
    </row>
    <row r="23" spans="2:17" ht="14.25" thickBot="1" x14ac:dyDescent="0.2">
      <c r="B23" s="108"/>
      <c r="C23" s="109"/>
      <c r="D23" s="109"/>
      <c r="E23" s="109"/>
      <c r="F23" s="109"/>
      <c r="G23" s="110"/>
      <c r="I23" s="129"/>
      <c r="J23" s="83"/>
      <c r="K23" s="62"/>
      <c r="L23" s="62"/>
      <c r="M23" s="52"/>
      <c r="N23" s="49"/>
      <c r="O23" s="36"/>
      <c r="P23" s="32"/>
      <c r="Q23" s="2">
        <f t="shared" si="1"/>
        <v>0</v>
      </c>
    </row>
    <row r="24" spans="2:17" x14ac:dyDescent="0.15">
      <c r="B24" s="108"/>
      <c r="C24" s="109"/>
      <c r="D24" s="109"/>
      <c r="E24" s="109"/>
      <c r="F24" s="109"/>
      <c r="G24" s="110"/>
      <c r="I24" s="127" t="s">
        <v>14</v>
      </c>
      <c r="J24" s="83">
        <f>L8</f>
        <v>0</v>
      </c>
      <c r="K24" s="62"/>
      <c r="L24" s="86">
        <f>SUM(J24+K24)</f>
        <v>0</v>
      </c>
      <c r="M24" s="54">
        <f>IF(K24&gt;1,(K24/5)+1,0)</f>
        <v>0</v>
      </c>
      <c r="N24" s="49"/>
      <c r="O24" s="36"/>
      <c r="P24" s="32"/>
      <c r="Q24" s="2">
        <f t="shared" si="1"/>
        <v>0</v>
      </c>
    </row>
    <row r="25" spans="2:17" ht="14.25" thickBot="1" x14ac:dyDescent="0.2">
      <c r="B25" s="108"/>
      <c r="C25" s="109"/>
      <c r="D25" s="109"/>
      <c r="E25" s="109"/>
      <c r="F25" s="109"/>
      <c r="G25" s="110"/>
      <c r="I25" s="128"/>
      <c r="J25" s="83"/>
      <c r="K25" s="62"/>
      <c r="L25" s="62"/>
      <c r="M25" s="52"/>
      <c r="N25" s="49"/>
      <c r="O25" s="36"/>
      <c r="P25" s="32"/>
      <c r="Q25" s="2">
        <f t="shared" si="1"/>
        <v>0</v>
      </c>
    </row>
    <row r="26" spans="2:17" x14ac:dyDescent="0.15">
      <c r="B26" s="108"/>
      <c r="C26" s="109"/>
      <c r="D26" s="109"/>
      <c r="E26" s="109"/>
      <c r="F26" s="109"/>
      <c r="G26" s="110"/>
      <c r="I26" s="129" t="s">
        <v>15</v>
      </c>
      <c r="J26" s="83">
        <f t="shared" ref="J26" si="2">L10</f>
        <v>0</v>
      </c>
      <c r="K26" s="62"/>
      <c r="L26" s="86">
        <f>SUM(J26+K26)</f>
        <v>0</v>
      </c>
      <c r="M26" s="54">
        <f>IF(K26&gt;1,(K26/5)+1,0)</f>
        <v>0</v>
      </c>
      <c r="N26" s="49"/>
      <c r="O26" s="36"/>
      <c r="P26" s="32"/>
      <c r="Q26" s="2">
        <f t="shared" si="1"/>
        <v>0</v>
      </c>
    </row>
    <row r="27" spans="2:17" ht="14.25" thickBot="1" x14ac:dyDescent="0.2">
      <c r="B27" s="108"/>
      <c r="C27" s="109"/>
      <c r="D27" s="109"/>
      <c r="E27" s="109"/>
      <c r="F27" s="109"/>
      <c r="G27" s="110"/>
      <c r="I27" s="129"/>
      <c r="J27" s="83"/>
      <c r="K27" s="62"/>
      <c r="L27" s="62"/>
      <c r="M27" s="52"/>
      <c r="N27" s="49"/>
      <c r="O27" s="36"/>
      <c r="P27" s="32"/>
      <c r="Q27" s="2">
        <f t="shared" si="1"/>
        <v>0</v>
      </c>
    </row>
    <row r="28" spans="2:17" x14ac:dyDescent="0.15">
      <c r="B28" s="108"/>
      <c r="C28" s="109"/>
      <c r="D28" s="109"/>
      <c r="E28" s="109"/>
      <c r="F28" s="109"/>
      <c r="G28" s="110"/>
      <c r="I28" s="127" t="s">
        <v>16</v>
      </c>
      <c r="J28" s="83">
        <f t="shared" ref="J28" si="3">L12</f>
        <v>0</v>
      </c>
      <c r="K28" s="62"/>
      <c r="L28" s="86">
        <f>SUM(J28+K28)</f>
        <v>0</v>
      </c>
      <c r="M28" s="54">
        <f>IF(K28&gt;1,(K28/5)+1,0)</f>
        <v>0</v>
      </c>
      <c r="N28" s="49"/>
      <c r="O28" s="36"/>
      <c r="P28" s="32"/>
      <c r="Q28" s="2">
        <f t="shared" si="1"/>
        <v>0</v>
      </c>
    </row>
    <row r="29" spans="2:17" ht="14.25" thickBot="1" x14ac:dyDescent="0.2">
      <c r="B29" s="108"/>
      <c r="C29" s="109"/>
      <c r="D29" s="109"/>
      <c r="E29" s="109"/>
      <c r="F29" s="109"/>
      <c r="G29" s="110"/>
      <c r="I29" s="128"/>
      <c r="J29" s="83"/>
      <c r="K29" s="62"/>
      <c r="L29" s="62"/>
      <c r="M29" s="52"/>
      <c r="N29" s="50"/>
      <c r="O29" s="51"/>
      <c r="P29" s="33"/>
      <c r="Q29" s="2">
        <f t="shared" si="1"/>
        <v>0</v>
      </c>
    </row>
    <row r="30" spans="2:17" x14ac:dyDescent="0.15">
      <c r="B30" s="108"/>
      <c r="C30" s="109"/>
      <c r="D30" s="109"/>
      <c r="E30" s="109"/>
      <c r="F30" s="109"/>
      <c r="G30" s="110"/>
      <c r="I30" s="129" t="s">
        <v>17</v>
      </c>
      <c r="J30" s="83">
        <f t="shared" ref="J30" si="4">L14</f>
        <v>0</v>
      </c>
      <c r="K30" s="62"/>
      <c r="L30" s="86">
        <f>SUM(J30+K30)</f>
        <v>0</v>
      </c>
      <c r="M30" s="54">
        <f>IF(K30&gt;1,(K30/5)+1,0)</f>
        <v>0</v>
      </c>
      <c r="N30" s="130" t="s">
        <v>100</v>
      </c>
      <c r="O30" s="123" t="s">
        <v>96</v>
      </c>
      <c r="P30" s="123" t="s">
        <v>101</v>
      </c>
      <c r="Q30" s="125" t="s">
        <v>102</v>
      </c>
    </row>
    <row r="31" spans="2:17" ht="14.25" thickBot="1" x14ac:dyDescent="0.2">
      <c r="B31" s="108"/>
      <c r="C31" s="109"/>
      <c r="D31" s="109"/>
      <c r="E31" s="109"/>
      <c r="F31" s="109"/>
      <c r="G31" s="110"/>
      <c r="I31" s="129"/>
      <c r="J31" s="83"/>
      <c r="K31" s="62"/>
      <c r="L31" s="62"/>
      <c r="M31" s="52"/>
      <c r="N31" s="131"/>
      <c r="O31" s="124"/>
      <c r="P31" s="124"/>
      <c r="Q31" s="126"/>
    </row>
    <row r="32" spans="2:17" x14ac:dyDescent="0.15">
      <c r="B32" s="108"/>
      <c r="C32" s="109"/>
      <c r="D32" s="109"/>
      <c r="E32" s="109"/>
      <c r="F32" s="109"/>
      <c r="G32" s="110"/>
      <c r="I32" s="127" t="s">
        <v>18</v>
      </c>
      <c r="J32" s="83">
        <f>L16</f>
        <v>0</v>
      </c>
      <c r="K32" s="62"/>
      <c r="L32" s="86">
        <f>SUM(J32+K32)</f>
        <v>0</v>
      </c>
      <c r="M32" s="54">
        <f>IF(K32&gt;1,(K32/5)+1,0)</f>
        <v>0</v>
      </c>
      <c r="N32" s="87">
        <f>P16</f>
        <v>0</v>
      </c>
      <c r="O32" s="86"/>
      <c r="P32" s="86">
        <f>SUM(N32+O32)</f>
        <v>0</v>
      </c>
      <c r="Q32" s="54">
        <f>SUM(O32*5)</f>
        <v>0</v>
      </c>
    </row>
    <row r="33" spans="2:17" ht="14.25" thickBot="1" x14ac:dyDescent="0.2">
      <c r="B33" s="111"/>
      <c r="C33" s="112"/>
      <c r="D33" s="112"/>
      <c r="E33" s="112"/>
      <c r="F33" s="112"/>
      <c r="G33" s="113"/>
      <c r="I33" s="128"/>
      <c r="J33" s="84"/>
      <c r="K33" s="66"/>
      <c r="L33" s="66"/>
      <c r="M33" s="53"/>
      <c r="N33" s="84"/>
      <c r="O33" s="66"/>
      <c r="P33" s="66"/>
      <c r="Q33" s="53"/>
    </row>
  </sheetData>
  <mergeCells count="129">
    <mergeCell ref="Q4:Q5"/>
    <mergeCell ref="B5:C6"/>
    <mergeCell ref="D5:G6"/>
    <mergeCell ref="I6:I7"/>
    <mergeCell ref="J6:J7"/>
    <mergeCell ref="K6:K7"/>
    <mergeCell ref="L6:L7"/>
    <mergeCell ref="M6:M7"/>
    <mergeCell ref="N6:O6"/>
    <mergeCell ref="B7:C8"/>
    <mergeCell ref="B3:C4"/>
    <mergeCell ref="D3:G4"/>
    <mergeCell ref="I3:Q3"/>
    <mergeCell ref="I4:I5"/>
    <mergeCell ref="J4:J5"/>
    <mergeCell ref="K4:K5"/>
    <mergeCell ref="L4:L5"/>
    <mergeCell ref="M4:M5"/>
    <mergeCell ref="N4:O5"/>
    <mergeCell ref="P4:P5"/>
    <mergeCell ref="D7:G8"/>
    <mergeCell ref="N7:O7"/>
    <mergeCell ref="I8:I9"/>
    <mergeCell ref="J8:J9"/>
    <mergeCell ref="K8:K9"/>
    <mergeCell ref="L8:L9"/>
    <mergeCell ref="M8:M9"/>
    <mergeCell ref="N8:O8"/>
    <mergeCell ref="N9:O9"/>
    <mergeCell ref="I10:I11"/>
    <mergeCell ref="J10:J11"/>
    <mergeCell ref="K10:K11"/>
    <mergeCell ref="L10:L11"/>
    <mergeCell ref="M10:M11"/>
    <mergeCell ref="N10:O10"/>
    <mergeCell ref="N11:O11"/>
    <mergeCell ref="B10:B11"/>
    <mergeCell ref="C10:C11"/>
    <mergeCell ref="D10:D11"/>
    <mergeCell ref="E10:E11"/>
    <mergeCell ref="F10:F11"/>
    <mergeCell ref="G10:G11"/>
    <mergeCell ref="B13:G13"/>
    <mergeCell ref="N13:O13"/>
    <mergeCell ref="B14:D14"/>
    <mergeCell ref="E14:G14"/>
    <mergeCell ref="I14:I15"/>
    <mergeCell ref="J14:J15"/>
    <mergeCell ref="K14:K15"/>
    <mergeCell ref="L14:L15"/>
    <mergeCell ref="M14:M15"/>
    <mergeCell ref="N14:N15"/>
    <mergeCell ref="I12:I13"/>
    <mergeCell ref="J12:J13"/>
    <mergeCell ref="K12:K13"/>
    <mergeCell ref="L12:L13"/>
    <mergeCell ref="M12:M13"/>
    <mergeCell ref="N12:O12"/>
    <mergeCell ref="O14:O15"/>
    <mergeCell ref="P14:P15"/>
    <mergeCell ref="Q14:Q15"/>
    <mergeCell ref="B15:D16"/>
    <mergeCell ref="E15:G16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B18:G18"/>
    <mergeCell ref="B19:G33"/>
    <mergeCell ref="I19:Q19"/>
    <mergeCell ref="I20:I21"/>
    <mergeCell ref="J20:J21"/>
    <mergeCell ref="K20:K21"/>
    <mergeCell ref="L20:L21"/>
    <mergeCell ref="M20:M21"/>
    <mergeCell ref="N20:O21"/>
    <mergeCell ref="P20:P21"/>
    <mergeCell ref="Q20:Q21"/>
    <mergeCell ref="I22:I23"/>
    <mergeCell ref="J22:J23"/>
    <mergeCell ref="K22:K23"/>
    <mergeCell ref="L22:L23"/>
    <mergeCell ref="M22:M23"/>
    <mergeCell ref="N22:O22"/>
    <mergeCell ref="N23:O23"/>
    <mergeCell ref="I24:I25"/>
    <mergeCell ref="J24:J25"/>
    <mergeCell ref="K24:K25"/>
    <mergeCell ref="L24:L25"/>
    <mergeCell ref="M24:M25"/>
    <mergeCell ref="N24:O24"/>
    <mergeCell ref="N25:O25"/>
    <mergeCell ref="I28:I29"/>
    <mergeCell ref="J28:J29"/>
    <mergeCell ref="K28:K29"/>
    <mergeCell ref="L28:L29"/>
    <mergeCell ref="M28:M29"/>
    <mergeCell ref="N28:O28"/>
    <mergeCell ref="N29:O29"/>
    <mergeCell ref="I26:I27"/>
    <mergeCell ref="J26:J27"/>
    <mergeCell ref="K26:K27"/>
    <mergeCell ref="L26:L27"/>
    <mergeCell ref="M26:M27"/>
    <mergeCell ref="N26:O26"/>
    <mergeCell ref="N27:O27"/>
    <mergeCell ref="P32:P33"/>
    <mergeCell ref="Q32:Q33"/>
    <mergeCell ref="O30:O31"/>
    <mergeCell ref="P30:P31"/>
    <mergeCell ref="Q30:Q31"/>
    <mergeCell ref="I32:I33"/>
    <mergeCell ref="J32:J33"/>
    <mergeCell ref="K32:K33"/>
    <mergeCell ref="L32:L33"/>
    <mergeCell ref="M32:M33"/>
    <mergeCell ref="N32:N33"/>
    <mergeCell ref="O32:O33"/>
    <mergeCell ref="I30:I31"/>
    <mergeCell ref="J30:J31"/>
    <mergeCell ref="K30:K31"/>
    <mergeCell ref="L30:L31"/>
    <mergeCell ref="M30:M31"/>
    <mergeCell ref="N30:N31"/>
  </mergeCells>
  <phoneticPr fontId="1"/>
  <dataValidations count="3">
    <dataValidation type="list" allowBlank="1" showInputMessage="1" showErrorMessage="1" sqref="P22:P29" xr:uid="{AA856947-DBEE-4D3E-B967-E03E106B4A06}">
      <formula1>"進化"</formula1>
    </dataValidation>
    <dataValidation type="list" allowBlank="1" showInputMessage="1" showErrorMessage="1" sqref="P6:P13" xr:uid="{E7F99CF2-55D5-4E90-9FE7-B8101667EB3C}">
      <formula1>"退化"</formula1>
    </dataValidation>
    <dataValidation type="list" allowBlank="1" showInputMessage="1" showErrorMessage="1" sqref="B15:G16" xr:uid="{A1B4D0EE-ACF3-445D-9A8B-2ACC0E33685D}">
      <formula1>"装備可能,変身中無効,変身時解除,変身不可,装備追加"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能力・アイテム</vt:lpstr>
      <vt:lpstr>技能・セット</vt:lpstr>
      <vt:lpstr>ルシッド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2020-05-16T04:45:48Z</dcterms:created>
  <dcterms:modified xsi:type="dcterms:W3CDTF">2023-05-27T09:51:52Z</dcterms:modified>
</cp:coreProperties>
</file>